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F76631E6-078E-420A-87B9-DFB687036AA4}" xr6:coauthVersionLast="47" xr6:coauthVersionMax="47" xr10:uidLastSave="{00000000-0000-0000-0000-000000000000}"/>
  <workbookProtection workbookAlgorithmName="SHA-512" workbookHashValue="3CX4MtH8hHVZkzlTBvKyZz39qhpvq10ecq5IF6Lms8n7ZdF36l5jxslBsPrwFcgfXy0hsdTtZlbXSYEjX03ASw==" workbookSaltValue="qKAQh6Tm6skI+QqmSXeEqg==" workbookSpinCount="100000" lockStructure="1"/>
  <bookViews>
    <workbookView xWindow="-110" yWindow="-110" windowWidth="24220" windowHeight="1550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dXdata!$A$16:$AH$112</definedName>
    <definedName name="DATA" localSheetId="3">'dXdata - Annual'!$F$12:$I$46</definedName>
    <definedName name="DATA" localSheetId="2">'dXdata - Monthly'!$F$12:$CX$46</definedName>
    <definedName name="DATES" localSheetId="5">dXdata!$A$16:$A$112</definedName>
    <definedName name="DATES" localSheetId="3">'dXdata - Annual'!$F$12:$I$12</definedName>
    <definedName name="DATES" localSheetId="2">'dXdata - Monthly'!$F$12:$CX$12</definedName>
    <definedName name="IDS" localSheetId="5">dXdata!$B$7:$AH$7</definedName>
    <definedName name="IDS" localSheetId="3">'dXdata - Annual'!$B$7:$AH$7</definedName>
    <definedName name="IDS" localSheetId="2">'dXdata - Monthly'!$B$7:$AH$7</definedName>
    <definedName name="OBS" localSheetId="5">dXdata!$B$16:$AH$112</definedName>
    <definedName name="OBS" localSheetId="3">'dXdata - Annual'!$F$13:$I$46</definedName>
    <definedName name="OBS" localSheetId="2">'dXdata - Monthly'!$F$13:$CX$46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5" i="1" l="1"/>
  <c r="U5" i="1"/>
  <c r="K5" i="1"/>
  <c r="L5" i="1"/>
  <c r="M5" i="1"/>
  <c r="N5" i="1"/>
  <c r="O5" i="1"/>
  <c r="P5" i="1"/>
  <c r="Q5" i="1"/>
  <c r="R5" i="1"/>
  <c r="S5" i="1"/>
  <c r="K6" i="1"/>
  <c r="L6" i="1"/>
  <c r="M6" i="1"/>
  <c r="N6" i="1"/>
  <c r="O6" i="1"/>
  <c r="P6" i="1"/>
  <c r="Q6" i="1"/>
  <c r="R6" i="1"/>
  <c r="S6" i="1"/>
  <c r="T6" i="1"/>
  <c r="U6" i="1"/>
  <c r="K7" i="1"/>
  <c r="L7" i="1"/>
  <c r="M7" i="1"/>
  <c r="N7" i="1"/>
  <c r="O7" i="1"/>
  <c r="P7" i="1"/>
  <c r="Q7" i="1"/>
  <c r="R7" i="1"/>
  <c r="S7" i="1"/>
  <c r="T7" i="1"/>
  <c r="U7" i="1"/>
  <c r="K8" i="1"/>
  <c r="L8" i="1"/>
  <c r="M8" i="1"/>
  <c r="N8" i="1"/>
  <c r="O8" i="1"/>
  <c r="P8" i="1"/>
  <c r="Q8" i="1"/>
  <c r="R8" i="1"/>
  <c r="S8" i="1"/>
  <c r="T8" i="1"/>
  <c r="U8" i="1"/>
  <c r="K9" i="1"/>
  <c r="L9" i="1"/>
  <c r="M9" i="1"/>
  <c r="N9" i="1"/>
  <c r="O9" i="1"/>
  <c r="P9" i="1"/>
  <c r="Q9" i="1"/>
  <c r="R9" i="1"/>
  <c r="S9" i="1"/>
  <c r="T9" i="1"/>
  <c r="U9" i="1"/>
  <c r="K10" i="1"/>
  <c r="L10" i="1"/>
  <c r="M10" i="1"/>
  <c r="N10" i="1"/>
  <c r="O10" i="1"/>
  <c r="P10" i="1"/>
  <c r="Q10" i="1"/>
  <c r="R10" i="1"/>
  <c r="S10" i="1"/>
  <c r="T10" i="1"/>
  <c r="U10" i="1"/>
  <c r="K11" i="1"/>
  <c r="L11" i="1"/>
  <c r="M11" i="1"/>
  <c r="N11" i="1"/>
  <c r="O11" i="1"/>
  <c r="P11" i="1"/>
  <c r="Q11" i="1"/>
  <c r="R11" i="1"/>
  <c r="S11" i="1"/>
  <c r="T11" i="1"/>
  <c r="U11" i="1"/>
  <c r="K12" i="1"/>
  <c r="L12" i="1"/>
  <c r="M12" i="1"/>
  <c r="N12" i="1"/>
  <c r="O12" i="1"/>
  <c r="P12" i="1"/>
  <c r="Q12" i="1"/>
  <c r="R12" i="1"/>
  <c r="S12" i="1"/>
  <c r="T12" i="1"/>
  <c r="U12" i="1"/>
  <c r="U39" i="1"/>
  <c r="U38" i="1"/>
  <c r="U37" i="1"/>
  <c r="U36" i="1"/>
  <c r="U34" i="1"/>
  <c r="U33" i="1"/>
  <c r="U32" i="1"/>
  <c r="U31" i="1"/>
  <c r="U30" i="1"/>
  <c r="U29" i="1"/>
  <c r="U28" i="1"/>
  <c r="U26" i="1"/>
  <c r="U25" i="1"/>
  <c r="U24" i="1"/>
  <c r="U22" i="1"/>
  <c r="U21" i="1"/>
  <c r="U20" i="1"/>
  <c r="U19" i="1"/>
  <c r="U18" i="1"/>
  <c r="U17" i="1"/>
  <c r="U15" i="1"/>
  <c r="U14" i="1"/>
  <c r="R36" i="1"/>
  <c r="S36" i="1"/>
  <c r="T36" i="1"/>
  <c r="R37" i="1"/>
  <c r="S37" i="1"/>
  <c r="T37" i="1"/>
  <c r="R38" i="1"/>
  <c r="S38" i="1"/>
  <c r="T38" i="1"/>
  <c r="R39" i="1"/>
  <c r="S39" i="1"/>
  <c r="T39" i="1"/>
  <c r="R28" i="1"/>
  <c r="S28" i="1"/>
  <c r="T28" i="1"/>
  <c r="R29" i="1"/>
  <c r="S29" i="1"/>
  <c r="T29" i="1"/>
  <c r="R30" i="1"/>
  <c r="S30" i="1"/>
  <c r="T30" i="1"/>
  <c r="R31" i="1"/>
  <c r="S31" i="1"/>
  <c r="T31" i="1"/>
  <c r="R32" i="1"/>
  <c r="S32" i="1"/>
  <c r="T32" i="1"/>
  <c r="R33" i="1"/>
  <c r="S33" i="1"/>
  <c r="T33" i="1"/>
  <c r="R34" i="1"/>
  <c r="S34" i="1"/>
  <c r="T34" i="1"/>
  <c r="R24" i="1"/>
  <c r="S24" i="1"/>
  <c r="T24" i="1"/>
  <c r="R25" i="1"/>
  <c r="S25" i="1"/>
  <c r="T25" i="1"/>
  <c r="R26" i="1"/>
  <c r="S26" i="1"/>
  <c r="T26" i="1"/>
  <c r="R17" i="1"/>
  <c r="S17" i="1"/>
  <c r="T17" i="1"/>
  <c r="R18" i="1"/>
  <c r="S18" i="1"/>
  <c r="T18" i="1"/>
  <c r="R19" i="1"/>
  <c r="S19" i="1"/>
  <c r="T19" i="1"/>
  <c r="R20" i="1"/>
  <c r="S20" i="1"/>
  <c r="T20" i="1"/>
  <c r="R21" i="1"/>
  <c r="S21" i="1"/>
  <c r="T21" i="1"/>
  <c r="R22" i="1"/>
  <c r="S22" i="1"/>
  <c r="T22" i="1"/>
  <c r="R14" i="1"/>
  <c r="S14" i="1"/>
  <c r="T14" i="1"/>
  <c r="R15" i="1"/>
  <c r="S15" i="1"/>
  <c r="T15" i="1"/>
  <c r="Q14" i="1"/>
  <c r="Q15" i="1"/>
  <c r="Q17" i="1"/>
  <c r="Q18" i="1"/>
  <c r="Q19" i="1"/>
  <c r="Q20" i="1"/>
  <c r="Q21" i="1"/>
  <c r="Q22" i="1"/>
  <c r="Q24" i="1"/>
  <c r="Q25" i="1"/>
  <c r="Q26" i="1"/>
  <c r="Q28" i="1"/>
  <c r="Q29" i="1"/>
  <c r="Q30" i="1"/>
  <c r="Q31" i="1"/>
  <c r="Q32" i="1"/>
  <c r="Q33" i="1"/>
  <c r="Q34" i="1"/>
  <c r="Q36" i="1"/>
  <c r="Q37" i="1"/>
  <c r="Q38" i="1"/>
  <c r="Q39" i="1"/>
  <c r="P14" i="1"/>
  <c r="P15" i="1"/>
  <c r="P17" i="1"/>
  <c r="P18" i="1"/>
  <c r="P19" i="1"/>
  <c r="P20" i="1"/>
  <c r="P21" i="1"/>
  <c r="P22" i="1"/>
  <c r="P24" i="1"/>
  <c r="P25" i="1"/>
  <c r="P26" i="1"/>
  <c r="P28" i="1"/>
  <c r="P29" i="1"/>
  <c r="P30" i="1"/>
  <c r="P31" i="1"/>
  <c r="P32" i="1"/>
  <c r="P33" i="1"/>
  <c r="P34" i="1"/>
  <c r="P36" i="1"/>
  <c r="P37" i="1"/>
  <c r="P38" i="1"/>
  <c r="P39" i="1"/>
  <c r="N36" i="1"/>
  <c r="O36" i="1"/>
  <c r="N37" i="1"/>
  <c r="O37" i="1"/>
  <c r="N38" i="1"/>
  <c r="O38" i="1"/>
  <c r="N39" i="1"/>
  <c r="O39" i="1"/>
  <c r="N28" i="1"/>
  <c r="O28" i="1"/>
  <c r="N29" i="1"/>
  <c r="O29" i="1"/>
  <c r="N30" i="1"/>
  <c r="O30" i="1"/>
  <c r="N31" i="1"/>
  <c r="O31" i="1"/>
  <c r="N32" i="1"/>
  <c r="O32" i="1"/>
  <c r="N33" i="1"/>
  <c r="O33" i="1"/>
  <c r="N34" i="1"/>
  <c r="O34" i="1"/>
  <c r="M24" i="1"/>
  <c r="N24" i="1"/>
  <c r="O24" i="1"/>
  <c r="M25" i="1"/>
  <c r="N25" i="1"/>
  <c r="O25" i="1"/>
  <c r="M26" i="1"/>
  <c r="N26" i="1"/>
  <c r="O26" i="1"/>
  <c r="N17" i="1"/>
  <c r="O17" i="1"/>
  <c r="N18" i="1"/>
  <c r="O18" i="1"/>
  <c r="N19" i="1"/>
  <c r="O19" i="1"/>
  <c r="N20" i="1"/>
  <c r="O20" i="1"/>
  <c r="N21" i="1"/>
  <c r="O21" i="1"/>
  <c r="N22" i="1"/>
  <c r="O22" i="1"/>
  <c r="N14" i="1"/>
  <c r="O14" i="1"/>
  <c r="N15" i="1"/>
  <c r="O15" i="1"/>
  <c r="J5" i="1"/>
  <c r="J6" i="1"/>
  <c r="J7" i="1"/>
  <c r="J8" i="1"/>
  <c r="J9" i="1"/>
  <c r="J10" i="1"/>
  <c r="J11" i="1"/>
  <c r="J12" i="1"/>
  <c r="M14" i="1"/>
  <c r="M15" i="1"/>
  <c r="M17" i="1"/>
  <c r="M18" i="1"/>
  <c r="M19" i="1"/>
  <c r="M20" i="1"/>
  <c r="M21" i="1"/>
  <c r="M22" i="1"/>
  <c r="M28" i="1"/>
  <c r="M29" i="1"/>
  <c r="M30" i="1"/>
  <c r="M31" i="1"/>
  <c r="M32" i="1"/>
  <c r="M33" i="1"/>
  <c r="M34" i="1"/>
  <c r="M36" i="1"/>
  <c r="M37" i="1"/>
  <c r="M38" i="1"/>
  <c r="M39" i="1"/>
  <c r="L14" i="1"/>
  <c r="L15" i="1"/>
  <c r="L17" i="1"/>
  <c r="L18" i="1"/>
  <c r="L19" i="1"/>
  <c r="L20" i="1"/>
  <c r="L21" i="1"/>
  <c r="L22" i="1"/>
  <c r="L24" i="1"/>
  <c r="L25" i="1"/>
  <c r="L26" i="1"/>
  <c r="L28" i="1"/>
  <c r="L29" i="1"/>
  <c r="L30" i="1"/>
  <c r="L31" i="1"/>
  <c r="L32" i="1"/>
  <c r="L33" i="1"/>
  <c r="L34" i="1"/>
  <c r="L36" i="1"/>
  <c r="L37" i="1"/>
  <c r="L38" i="1"/>
  <c r="L39" i="1"/>
  <c r="K14" i="1"/>
  <c r="K15" i="1"/>
  <c r="K17" i="1"/>
  <c r="K18" i="1"/>
  <c r="K19" i="1"/>
  <c r="K20" i="1"/>
  <c r="K21" i="1"/>
  <c r="K22" i="1"/>
  <c r="K24" i="1"/>
  <c r="K25" i="1"/>
  <c r="K26" i="1"/>
  <c r="K28" i="1"/>
  <c r="K29" i="1"/>
  <c r="K30" i="1"/>
  <c r="K31" i="1"/>
  <c r="K32" i="1"/>
  <c r="K33" i="1"/>
  <c r="K34" i="1"/>
  <c r="K36" i="1"/>
  <c r="K37" i="1"/>
  <c r="K38" i="1"/>
  <c r="K39" i="1"/>
  <c r="J36" i="1"/>
  <c r="J37" i="1"/>
  <c r="J38" i="1"/>
  <c r="J39" i="1"/>
  <c r="J28" i="1"/>
  <c r="J29" i="1"/>
  <c r="J30" i="1"/>
  <c r="J31" i="1"/>
  <c r="J32" i="1"/>
  <c r="J33" i="1"/>
  <c r="J34" i="1"/>
  <c r="J24" i="1"/>
  <c r="J25" i="1"/>
  <c r="J26" i="1"/>
  <c r="J17" i="1"/>
  <c r="J18" i="1"/>
  <c r="J19" i="1"/>
  <c r="J20" i="1"/>
  <c r="J21" i="1"/>
  <c r="J22" i="1"/>
  <c r="J14" i="1"/>
  <c r="J15"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28"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<sst xmlns="http://schemas.openxmlformats.org/spreadsheetml/2006/main" count="654" uniqueCount="265">
  <si>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</si>
  <si>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</si>
  <si>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</si>
  <si>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</si>
  <si>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</si>
  <si>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</si>
  <si>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</si>
  <si>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</si>
  <si>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</si>
  <si>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</si>
  <si>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</si>
  <si>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</si>
  <si>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</si>
  <si>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</si>
  <si>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</si>
  <si>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</si>
  <si>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</si>
  <si>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</si>
  <si>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</si>
  <si>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</si>
  <si>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</si>
  <si>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</si>
  <si>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</si>
  <si>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</si>
  <si>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</si>
  <si>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</si>
  <si>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</si>
  <si>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</si>
  <si>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</si>
  <si>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</si>
  <si>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</si>
  <si>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</si>
  <si>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</si>
  <si>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</si>
  <si>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</si>
  <si>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</si>
  <si>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</si>
  <si>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</si>
  <si>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</si>
  <si>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</si>
  <si>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</si>
  <si>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</si>
  <si>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</si>
  <si>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</si>
  <si>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</si>
  <si>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</si>
  <si>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</si>
  <si>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</si>
  <si>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</si>
  <si>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</si>
  <si>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</si>
  <si>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</si>
  <si>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</si>
  <si>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</si>
  <si>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</si>
  <si>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</si>
  <si>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</si>
  <si>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</si>
  <si>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</si>
  <si>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</si>
  <si>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</si>
  <si>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</si>
  <si>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</si>
  <si>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</si>
  <si>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</si>
  <si>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</si>
  <si>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</si>
  <si>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</si>
  <si>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</si>
  <si>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</si>
  <si>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</si>
  <si>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</si>
  <si>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</si>
  <si>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</si>
  <si>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</si>
  <si>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</si>
  <si>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</si>
  <si>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</si>
  <si>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</si>
  <si>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</si>
  <si>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</si>
  <si>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</si>
  <si>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</si>
  <si>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</si>
  <si>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</si>
  <si>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</si>
  <si>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</si>
  <si>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</si>
  <si>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</si>
  <si>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</si>
  <si>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</si>
  <si>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</si>
  <si>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</si>
  <si>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</si>
  <si>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</si>
  <si>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</si>
  <si>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</si>
  <si>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</si>
  <si>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</si>
  <si>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</si>
  <si>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</si>
  <si>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</si>
  <si>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</si>
  <si>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</si>
  <si>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</si>
  <si>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</si>
  <si>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</si>
  <si>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</si>
  <si>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</si>
  <si>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</si>
  <si>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</si>
  <si>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</si>
  <si>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</si>
  <si>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</si>
  <si>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</si>
  <si>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</si>
  <si>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</si>
  <si>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</si>
  <si>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</si>
  <si>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</si>
  <si>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</si>
  <si>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</si>
  <si>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</si>
  <si>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</si>
  <si>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</si>
  <si>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</si>
  <si>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</si>
  <si>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</si>
  <si>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</si>
  <si>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</si>
  <si>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</si>
  <si>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</si>
  <si>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</si>
  <si>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</si>
  <si>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</si>
  <si>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</si>
  <si>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</si>
  <si>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</si>
  <si>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</si>
  <si>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</si>
  <si>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</si>
  <si>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</si>
  <si>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</si>
  <si>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</si>
  <si>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</si>
  <si>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</si>
  <si>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</si>
  <si>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</si>
  <si>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</si>
  <si>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</si>
  <si>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</si>
  <si>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</si>
  <si>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</si>
  <si>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</si>
  <si>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</si>
  <si>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</si>
  <si>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</si>
  <si>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</si>
  <si>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</si>
  <si>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</si>
  <si>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</si>
  <si>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</si>
  <si>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</si>
  <si>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</si>
  <si>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</si>
  <si>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</si>
  <si>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</si>
  <si>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</si>
  <si>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</si>
  <si>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</si>
  <si>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</si>
  <si>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</si>
  <si>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</si>
  <si>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</si>
  <si>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</si>
  <si>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</si>
  <si>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</si>
  <si>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</si>
  <si>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</si>
  <si>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</si>
  <si>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</si>
  <si>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</si>
  <si>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</si>
  <si>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</si>
  <si>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</si>
  <si>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</si>
  <si>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</si>
  <si>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</si>
  <si>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</si>
  <si>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</si>
  <si>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</si>
  <si>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</si>
  <si>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</si>
  <si>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</si>
  <si>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</si>
  <si>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</si>
  <si>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</si>
  <si>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</si>
  <si>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</si>
  <si>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</si>
  <si>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</si>
  <si>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</si>
  <si>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</si>
  <si>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</si>
  <si>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</si>
  <si>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</si>
  <si>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</si>
  <si>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</si>
  <si>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</si>
  <si>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</si>
  <si>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</si>
  <si>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</si>
  <si>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</si>
  <si>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</si>
  <si>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</si>
  <si>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</si>
  <si>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</si>
  <si>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</si>
  <si>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</si>
  <si>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</si>
  <si>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</si>
  <si>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</si>
  <si>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</si>
  <si>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</si>
  <si>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</si>
  <si>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</si>
  <si>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</si>
  <si>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</si>
  <si>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</si>
  <si>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</si>
  <si>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</si>
  <si>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</si>
  <si>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</si>
  <si>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</si>
  <si>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</si>
  <si>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</si>
  <si>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</si>
  <si>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</si>
  <si>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</si>
  <si>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</si>
  <si>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</si>
  <si>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</si>
  <si>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</si>
  <si>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</si>
  <si>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</si>
  <si>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</si>
  <si>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</si>
  <si>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</si>
  <si>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</si>
  <si>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</si>
  <si>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</si>
  <si>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</si>
  <si>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</si>
  <si>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</si>
  <si>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</si>
  <si>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</si>
  <si>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</si>
  <si>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</si>
  <si>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</si>
  <si>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</si>
  <si>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</si>
  <si>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January 2025</t>
  </si>
  <si>
    <t>Calgary, Alberta; Employment (3-month moving average)</t>
  </si>
  <si>
    <t xml:space="preserve">Note 5. The total values of building permits were updated to reflect the data revision provided by Business Planning &amp; Performance Measurement, The City of Calgary as of February 4, 2025. </t>
  </si>
  <si>
    <t>Updated by Corporate Economics on February 18,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</si>
</sst>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98">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0" fontId="10" fillId="5" borderId="7" xfId="0" applyFont="1" applyFill="1" applyBorder="1" applyAlignment="1">
      <alignment horizontal="left" vertical="center" wrapText="1" indent="1"/>
    </xf>
    <xf numFmtId="0" fontId="10" fillId="9" borderId="7" xfId="0" applyFont="1" applyFill="1" applyBorder="1" applyAlignment="1">
      <alignment horizontal="left" vertical="center" wrapText="1" indent="1"/>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64" fontId="6" fillId="3" borderId="1" xfId="0" applyNumberFormat="1" applyFont="1" applyFill="1" applyBorder="1" applyAlignment="1">
      <alignment horizontal="center" vertical="center"/>
    </xf>
    <xf numFmtId="0" fontId="26" fillId="5" borderId="7" xfId="0" applyFont="1" applyFill="1" applyBorder="1" applyAlignment="1">
      <alignment wrapText="1"/>
    </xf>
    <xf numFmtId="165" fontId="27" fillId="5" borderId="22" xfId="3" applyNumberFormat="1" applyFont="1" applyFill="1" applyBorder="1" applyAlignment="1">
      <alignment horizontal="right" vertical="center"/>
    </xf>
    <xf numFmtId="165" fontId="27" fillId="9" borderId="7" xfId="3" applyNumberFormat="1" applyFont="1" applyFill="1" applyBorder="1" applyAlignment="1">
      <alignment horizontal="right" vertical="center"/>
    </xf>
    <xf numFmtId="3" fontId="10" fillId="9" borderId="7" xfId="0" applyNumberFormat="1" applyFont="1" applyFill="1" applyBorder="1" applyAlignment="1">
      <alignment horizontal="right" vertical="center"/>
    </xf>
    <xf numFmtId="165" fontId="10" fillId="5" borderId="7" xfId="3" applyNumberFormat="1" applyFont="1" applyFill="1" applyBorder="1" applyAlignment="1">
      <alignment horizontal="right" vertical="center"/>
    </xf>
    <xf numFmtId="171" fontId="10" fillId="9" borderId="14" xfId="1" applyNumberFormat="1" applyFont="1" applyFill="1" applyBorder="1" applyAlignment="1">
      <alignment horizontal="right" vertical="center"/>
    </xf>
    <xf numFmtId="0" fontId="26" fillId="5" borderId="7" xfId="0" applyFont="1" applyFill="1" applyBorder="1" applyAlignment="1">
      <alignment horizontal="left" vertical="center" wrapText="1"/>
    </xf>
    <xf numFmtId="2" fontId="27" fillId="5" borderId="22" xfId="2" applyNumberFormat="1" applyFont="1" applyFill="1" applyBorder="1" applyAlignment="1">
      <alignment horizontal="right" vertical="center"/>
    </xf>
    <xf numFmtId="2" fontId="27" fillId="9" borderId="14" xfId="2" applyNumberFormat="1" applyFont="1" applyFill="1" applyBorder="1" applyAlignment="1">
      <alignment horizontal="right" vertical="center"/>
    </xf>
    <xf numFmtId="0" fontId="26" fillId="5" borderId="7" xfId="0" applyFont="1" applyFill="1" applyBorder="1" applyAlignment="1">
      <alignment vertical="center" wrapText="1"/>
    </xf>
    <xf numFmtId="165" fontId="27" fillId="5" borderId="7" xfId="3" applyNumberFormat="1" applyFont="1" applyFill="1" applyBorder="1" applyAlignment="1">
      <alignment horizontal="right" vertical="center"/>
    </xf>
    <xf numFmtId="165" fontId="27" fillId="9" borderId="14" xfId="3" applyNumberFormat="1" applyFont="1" applyFill="1" applyBorder="1" applyAlignment="1">
      <alignment horizontal="right" vertical="center"/>
    </xf>
    <xf numFmtId="10" fontId="27" fillId="9" borderId="7" xfId="3" applyNumberFormat="1" applyFont="1" applyFill="1" applyBorder="1" applyAlignment="1">
      <alignment horizontal="right" vertical="center"/>
    </xf>
    <xf numFmtId="10" fontId="27" fillId="5" borderId="14" xfId="3" applyNumberFormat="1" applyFont="1" applyFill="1" applyBorder="1" applyAlignment="1">
      <alignment horizontal="right" vertical="center"/>
    </xf>
    <xf numFmtId="167" fontId="27" fillId="5" borderId="22" xfId="2" applyNumberFormat="1" applyFont="1" applyFill="1" applyBorder="1" applyAlignment="1">
      <alignment horizontal="right" vertical="center"/>
    </xf>
    <xf numFmtId="167" fontId="27" fillId="9" borderId="7" xfId="2" applyNumberFormat="1" applyFont="1" applyFill="1" applyBorder="1" applyAlignment="1">
      <alignment horizontal="right" vertical="center"/>
    </xf>
    <xf numFmtId="3" fontId="27" fillId="5" borderId="7" xfId="2" applyNumberFormat="1" applyFont="1" applyFill="1" applyBorder="1" applyAlignment="1">
      <alignment horizontal="right" vertical="center"/>
    </xf>
    <xf numFmtId="0" fontId="27" fillId="9" borderId="7" xfId="2" applyNumberFormat="1" applyFont="1" applyFill="1" applyBorder="1" applyAlignment="1">
      <alignment horizontal="right" vertical="center"/>
    </xf>
    <xf numFmtId="171" fontId="27" fillId="9" borderId="7" xfId="2" applyNumberFormat="1" applyFont="1" applyFill="1" applyBorder="1" applyAlignment="1">
      <alignment horizontal="right" vertical="center"/>
    </xf>
    <xf numFmtId="171" fontId="27" fillId="5" borderId="14" xfId="2" applyNumberFormat="1" applyFont="1" applyFill="1" applyBorder="1" applyAlignment="1">
      <alignment horizontal="right" vertical="center"/>
    </xf>
    <xf numFmtId="167" fontId="27" fillId="9" borderId="22" xfId="2" applyNumberFormat="1" applyFont="1" applyFill="1" applyBorder="1" applyAlignment="1">
      <alignment horizontal="right" vertical="center"/>
    </xf>
    <xf numFmtId="167" fontId="27" fillId="5" borderId="7" xfId="2" applyNumberFormat="1" applyFont="1" applyFill="1" applyBorder="1" applyAlignment="1">
      <alignment horizontal="right" vertical="center"/>
    </xf>
    <xf numFmtId="1" fontId="27" fillId="9" borderId="7" xfId="2" applyNumberFormat="1" applyFont="1" applyFill="1" applyBorder="1" applyAlignment="1">
      <alignment horizontal="right" vertical="center"/>
    </xf>
    <xf numFmtId="167" fontId="27" fillId="5" borderId="14" xfId="2" applyNumberFormat="1" applyFont="1" applyFill="1" applyBorder="1" applyAlignment="1">
      <alignment horizontal="right" vertical="center"/>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H58"/>
  <sheetViews>
    <sheetView showGridLines="0" showRowColHeaders="0" tabSelected="1" topLeftCell="E1" zoomScale="75" zoomScaleNormal="75" workbookViewId="0">
      <selection activeCell="U1" sqref="U1"/>
    </sheetView>
  </sheetViews>
  <sheetFormatPr defaultColWidth="0" defaultRowHeight="10" x14ac:dyDescent="0.2"/>
  <cols>
    <col min="1" max="1" width="5" style="9" hidden="1" customWidth="1"/>
    <col min="2" max="2" width="51.54296875" style="10" hidden="1" customWidth="1"/>
    <col min="3" max="3" width="13.81640625" style="11" hidden="1" customWidth="1"/>
    <col min="4" max="4" width="8" style="11" hidden="1" customWidth="1"/>
    <col min="5" max="5" width="62.7265625" style="12" customWidth="1"/>
    <col min="6" max="8" width="8.54296875" style="101" customWidth="1"/>
    <col min="9" max="21" width="7.81640625" style="101" customWidth="1"/>
    <col min="22" max="22" width="3.54296875" style="13" customWidth="1"/>
    <col min="23" max="34" width="0" style="13" hidden="1" customWidth="1"/>
    <col min="35" max="16384" width="9.1796875" style="13" hidden="1"/>
  </cols>
  <sheetData>
    <row r="1" spans="1:22" ht="27" customHeight="1" x14ac:dyDescent="0.4">
      <c r="A1" s="1"/>
      <c r="B1" s="2"/>
      <c r="C1" s="3"/>
      <c r="D1" s="3"/>
      <c r="E1" s="244" t="s">
        <v>261</v>
      </c>
      <c r="F1" s="87"/>
      <c r="G1" s="87"/>
      <c r="H1" s="87"/>
      <c r="I1" s="87"/>
      <c r="J1" s="87"/>
      <c r="K1" s="87"/>
      <c r="L1" s="87"/>
      <c r="M1" s="87"/>
      <c r="N1" s="87"/>
      <c r="O1" s="87"/>
      <c r="P1" s="87"/>
      <c r="Q1" s="87"/>
      <c r="R1" s="87"/>
      <c r="S1" s="87"/>
      <c r="T1" s="87"/>
      <c r="U1" s="87"/>
      <c r="V1" s="8"/>
    </row>
    <row r="2" spans="1:22" ht="33.75" customHeight="1" thickBot="1" x14ac:dyDescent="0.25">
      <c r="A2" s="1"/>
      <c r="B2" s="2"/>
      <c r="C2" s="3"/>
      <c r="D2" s="3"/>
      <c r="E2" s="53" t="s">
        <v>0</v>
      </c>
      <c r="F2" s="87"/>
      <c r="G2" s="88"/>
      <c r="H2" s="88"/>
      <c r="I2" s="87"/>
      <c r="J2" s="143"/>
      <c r="K2" s="143"/>
      <c r="L2" s="143"/>
      <c r="M2" s="143"/>
      <c r="N2" s="143"/>
      <c r="O2" s="143"/>
      <c r="P2" s="143"/>
      <c r="Q2" s="143"/>
      <c r="R2" s="143"/>
      <c r="S2" s="143"/>
      <c r="T2" s="143"/>
      <c r="U2" s="143" t="s">
        <v>264</v>
      </c>
      <c r="V2" s="8"/>
    </row>
    <row r="3" spans="1:22" s="203" customFormat="1" ht="11" thickBot="1" x14ac:dyDescent="0.4">
      <c r="A3" s="255"/>
      <c r="B3" s="5" t="s">
        <v>1</v>
      </c>
      <c r="C3" s="6" t="s">
        <v>2</v>
      </c>
      <c r="D3" s="7" t="s">
        <v>3</v>
      </c>
      <c r="E3" s="55" t="s">
        <v>4</v>
      </c>
      <c r="F3" s="139">
        <v>2022</v>
      </c>
      <c r="G3" s="140">
        <v>2023</v>
      </c>
      <c r="H3" s="140">
        <v>2024</v>
      </c>
      <c r="I3" s="141">
        <v>45292</v>
      </c>
      <c r="J3" s="142">
        <v>45323</v>
      </c>
      <c r="K3" s="142">
        <v>45352</v>
      </c>
      <c r="L3" s="142">
        <v>45383</v>
      </c>
      <c r="M3" s="142">
        <v>45413</v>
      </c>
      <c r="N3" s="142">
        <v>45444</v>
      </c>
      <c r="O3" s="142">
        <v>45474</v>
      </c>
      <c r="P3" s="142">
        <v>45505</v>
      </c>
      <c r="Q3" s="142">
        <v>45536</v>
      </c>
      <c r="R3" s="142">
        <v>45566</v>
      </c>
      <c r="S3" s="142">
        <v>45597</v>
      </c>
      <c r="T3" s="214">
        <v>45627</v>
      </c>
      <c r="U3" s="270">
        <v>45658</v>
      </c>
      <c r="V3" s="54"/>
    </row>
    <row r="4" spans="1:22" s="204" customFormat="1" ht="13.5" customHeight="1" thickBot="1" x14ac:dyDescent="0.35">
      <c r="A4" s="256"/>
      <c r="B4" s="56" t="s">
        <v>5</v>
      </c>
      <c r="C4" s="57"/>
      <c r="D4" s="58"/>
      <c r="E4" s="233" t="s">
        <v>5</v>
      </c>
      <c r="F4" s="234"/>
      <c r="G4" s="234"/>
      <c r="H4" s="235"/>
      <c r="I4" s="236"/>
      <c r="J4" s="236"/>
      <c r="K4" s="236"/>
      <c r="L4" s="236"/>
      <c r="M4" s="236"/>
      <c r="N4" s="236"/>
      <c r="O4" s="236"/>
      <c r="P4" s="236"/>
      <c r="Q4" s="236"/>
      <c r="R4" s="236"/>
      <c r="S4" s="236"/>
      <c r="T4" s="237"/>
      <c r="U4" s="271"/>
      <c r="V4" s="59"/>
    </row>
    <row r="5" spans="1:22" s="204" customFormat="1" ht="16.5" customHeight="1" x14ac:dyDescent="0.25">
      <c r="A5" s="257">
        <v>1</v>
      </c>
      <c r="B5" s="102" t="s">
        <v>6</v>
      </c>
      <c r="C5" s="103" t="s">
        <v>7</v>
      </c>
      <c r="D5" s="104"/>
      <c r="E5" s="113" t="s">
        <v>229</v>
      </c>
      <c r="F5" s="105">
        <f>'dXdata - Annual'!G16/100</f>
        <v>6.0999999999999999E-2</v>
      </c>
      <c r="G5" s="105">
        <f>'dXdata - Annual'!H16/100</f>
        <v>0.06</v>
      </c>
      <c r="H5" s="202">
        <f>'dXdata - Annual'!I16/100</f>
        <v>7.400000000000001E-2</v>
      </c>
      <c r="I5" s="106">
        <f>'dXdata - Monthly'!CL16/100</f>
        <v>5.5999999999999994E-2</v>
      </c>
      <c r="J5" s="107">
        <f>'dXdata - Monthly'!CM16/100</f>
        <v>6.2E-2</v>
      </c>
      <c r="K5" s="107">
        <f>'dXdata - Monthly'!CN16/100</f>
        <v>7.0000000000000007E-2</v>
      </c>
      <c r="L5" s="107">
        <f>'dXdata - Monthly'!CO16/100</f>
        <v>7.9000000000000001E-2</v>
      </c>
      <c r="M5" s="107">
        <f>'dXdata - Monthly'!CP16/100</f>
        <v>8.1000000000000003E-2</v>
      </c>
      <c r="N5" s="107">
        <f>'dXdata - Monthly'!CQ16/100</f>
        <v>8.199999999999999E-2</v>
      </c>
      <c r="O5" s="107">
        <f>'dXdata - Monthly'!CR16/100</f>
        <v>7.2999999999999995E-2</v>
      </c>
      <c r="P5" s="107">
        <f>'dXdata - Monthly'!CS16/100</f>
        <v>7.400000000000001E-2</v>
      </c>
      <c r="Q5" s="107">
        <f>'dXdata - Monthly'!CT16/100</f>
        <v>7.2000000000000008E-2</v>
      </c>
      <c r="R5" s="107">
        <f>'dXdata - Monthly'!CU16/100</f>
        <v>7.4999999999999997E-2</v>
      </c>
      <c r="S5" s="107">
        <f>'dXdata - Monthly'!CV16/100</f>
        <v>7.400000000000001E-2</v>
      </c>
      <c r="T5" s="210">
        <f>'dXdata - Monthly'!CW16/100</f>
        <v>7.400000000000001E-2</v>
      </c>
      <c r="U5" s="272">
        <f>'dXdata - Monthly'!CX16/100</f>
        <v>7.400000000000001E-2</v>
      </c>
      <c r="V5" s="245"/>
    </row>
    <row r="6" spans="1:22" s="204" customFormat="1" ht="16.5" customHeight="1" x14ac:dyDescent="0.25">
      <c r="A6" s="258">
        <v>2</v>
      </c>
      <c r="B6" s="60" t="s">
        <v>8</v>
      </c>
      <c r="C6" s="61" t="s">
        <v>9</v>
      </c>
      <c r="D6" s="62"/>
      <c r="E6" s="71" t="s">
        <v>241</v>
      </c>
      <c r="F6" s="90">
        <f>'dXdata - Annual'!G17/100</f>
        <v>5.2999999999999999E-2</v>
      </c>
      <c r="G6" s="90">
        <f>'dXdata - Annual'!H17/100</f>
        <v>5.4000000000000006E-2</v>
      </c>
      <c r="H6" s="90">
        <f>'dXdata - Annual'!I17/100</f>
        <v>6.3E-2</v>
      </c>
      <c r="I6" s="91">
        <f>'dXdata - Monthly'!CL17/100</f>
        <v>5.5999999999999994E-2</v>
      </c>
      <c r="J6" s="92">
        <f>'dXdata - Monthly'!CM17/100</f>
        <v>5.7999999999999996E-2</v>
      </c>
      <c r="K6" s="92">
        <f>'dXdata - Monthly'!CN17/100</f>
        <v>6.2E-2</v>
      </c>
      <c r="L6" s="92">
        <f>'dXdata - Monthly'!CO17/100</f>
        <v>6.2E-2</v>
      </c>
      <c r="M6" s="92">
        <f>'dXdata - Monthly'!CP17/100</f>
        <v>6.3E-2</v>
      </c>
      <c r="N6" s="92">
        <f>'dXdata - Monthly'!CQ17/100</f>
        <v>6.2E-2</v>
      </c>
      <c r="O6" s="92">
        <f>'dXdata - Monthly'!CR17/100</f>
        <v>6.4000000000000001E-2</v>
      </c>
      <c r="P6" s="92">
        <f>'dXdata - Monthly'!CS17/100</f>
        <v>6.8000000000000005E-2</v>
      </c>
      <c r="Q6" s="92">
        <f>'dXdata - Monthly'!CT17/100</f>
        <v>6.7000000000000004E-2</v>
      </c>
      <c r="R6" s="92">
        <f>'dXdata - Monthly'!CU17/100</f>
        <v>6.5000000000000002E-2</v>
      </c>
      <c r="S6" s="92">
        <f>'dXdata - Monthly'!CV17/100</f>
        <v>6.2E-2</v>
      </c>
      <c r="T6" s="211">
        <f>'dXdata - Monthly'!CW17/100</f>
        <v>6.2E-2</v>
      </c>
      <c r="U6" s="273">
        <f>'dXdata - Monthly'!CX17/100</f>
        <v>6.6000000000000003E-2</v>
      </c>
      <c r="V6" s="245"/>
    </row>
    <row r="7" spans="1:22" s="204" customFormat="1" ht="16.5" customHeight="1" x14ac:dyDescent="0.25">
      <c r="A7" s="257">
        <v>3</v>
      </c>
      <c r="B7" s="102" t="s">
        <v>10</v>
      </c>
      <c r="C7" s="103" t="s">
        <v>11</v>
      </c>
      <c r="D7" s="104"/>
      <c r="E7" s="113" t="s">
        <v>230</v>
      </c>
      <c r="F7" s="108">
        <f>'dXdata - Annual'!G18</f>
        <v>933.9</v>
      </c>
      <c r="G7" s="108">
        <f>'dXdata - Annual'!H18</f>
        <v>957.7</v>
      </c>
      <c r="H7" s="108">
        <f>'dXdata - Annual'!I18</f>
        <v>995.6</v>
      </c>
      <c r="I7" s="121">
        <f>'dXdata - Monthly'!CL18</f>
        <v>978.6</v>
      </c>
      <c r="J7" s="266">
        <f>'dXdata - Monthly'!CM18</f>
        <v>973.6</v>
      </c>
      <c r="K7" s="266">
        <f>'dXdata - Monthly'!CN18</f>
        <v>980.7</v>
      </c>
      <c r="L7" s="266">
        <f>'dXdata - Monthly'!CO18</f>
        <v>987.2</v>
      </c>
      <c r="M7" s="266">
        <f>'dXdata - Monthly'!CP18</f>
        <v>1002</v>
      </c>
      <c r="N7" s="266">
        <f>'dXdata - Monthly'!CQ18</f>
        <v>1010.2</v>
      </c>
      <c r="O7" s="266">
        <f>'dXdata - Monthly'!CR18</f>
        <v>1014.7</v>
      </c>
      <c r="P7" s="266">
        <f>'dXdata - Monthly'!CS18</f>
        <v>1023.5</v>
      </c>
      <c r="Q7" s="266">
        <f>'dXdata - Monthly'!CT18</f>
        <v>1020.4</v>
      </c>
      <c r="R7" s="266">
        <f>'dXdata - Monthly'!CU18</f>
        <v>1020</v>
      </c>
      <c r="S7" s="266">
        <f>'dXdata - Monthly'!CV18</f>
        <v>1013</v>
      </c>
      <c r="T7" s="267">
        <f>'dXdata - Monthly'!CW18</f>
        <v>1025.8</v>
      </c>
      <c r="U7" s="122">
        <f>'dXdata - Monthly'!CX18</f>
        <v>1031.3</v>
      </c>
      <c r="V7" s="245"/>
    </row>
    <row r="8" spans="1:22" s="205" customFormat="1" ht="31.5" customHeight="1" x14ac:dyDescent="0.25">
      <c r="A8" s="258">
        <v>4</v>
      </c>
      <c r="B8" s="63" t="s">
        <v>12</v>
      </c>
      <c r="C8" s="63" t="s">
        <v>13</v>
      </c>
      <c r="D8" s="64"/>
      <c r="E8" s="71" t="s">
        <v>245</v>
      </c>
      <c r="F8" s="93">
        <f>'dXdata - Annual'!G19</f>
        <v>53475</v>
      </c>
      <c r="G8" s="93">
        <f>'dXdata - Annual'!H19</f>
        <v>46044.166666666664</v>
      </c>
      <c r="H8" s="93" t="e">
        <f>'dXdata - Annual'!I19</f>
        <v>#N/A</v>
      </c>
      <c r="I8" s="190">
        <f>'dXdata - Monthly'!CL19</f>
        <v>55230</v>
      </c>
      <c r="J8" s="191">
        <f>'dXdata - Monthly'!CM19</f>
        <v>54140</v>
      </c>
      <c r="K8" s="191">
        <f>'dXdata - Monthly'!CN19</f>
        <v>53340</v>
      </c>
      <c r="L8" s="191">
        <f>'dXdata - Monthly'!CO19</f>
        <v>50990</v>
      </c>
      <c r="M8" s="191">
        <f>'dXdata - Monthly'!CP19</f>
        <v>51080</v>
      </c>
      <c r="N8" s="191">
        <f>'dXdata - Monthly'!CQ19</f>
        <v>51080</v>
      </c>
      <c r="O8" s="191">
        <f>'dXdata - Monthly'!CR19</f>
        <v>54100</v>
      </c>
      <c r="P8" s="191">
        <f>'dXdata - Monthly'!CS19</f>
        <v>54640</v>
      </c>
      <c r="Q8" s="191">
        <f>'dXdata - Monthly'!CT19</f>
        <v>53600</v>
      </c>
      <c r="R8" s="191">
        <f>'dXdata - Monthly'!CU19</f>
        <v>54130</v>
      </c>
      <c r="S8" s="191">
        <f>'dXdata - Monthly'!CV19</f>
        <v>52980</v>
      </c>
      <c r="T8" s="212" t="e">
        <f>'dXdata - Monthly'!CW19</f>
        <v>#N/A</v>
      </c>
      <c r="U8" s="274" t="e">
        <f>'dXdata - Monthly'!CX19</f>
        <v>#N/A</v>
      </c>
      <c r="V8" s="246"/>
    </row>
    <row r="9" spans="1:22" s="204" customFormat="1" ht="16.5" customHeight="1" x14ac:dyDescent="0.25">
      <c r="A9" s="257">
        <v>5</v>
      </c>
      <c r="B9" s="102" t="s">
        <v>14</v>
      </c>
      <c r="C9" s="103" t="s">
        <v>15</v>
      </c>
      <c r="D9" s="104"/>
      <c r="E9" s="113" t="s">
        <v>246</v>
      </c>
      <c r="F9" s="105">
        <f>'dXdata - Annual'!G20/100</f>
        <v>-0.67284073354644325</v>
      </c>
      <c r="G9" s="105">
        <f>'dXdata - Annual'!H20/100</f>
        <v>-0.13895901511609787</v>
      </c>
      <c r="H9" s="105" t="e">
        <f>'dXdata - Annual'!I20/100</f>
        <v>#N/A</v>
      </c>
      <c r="I9" s="192">
        <f>'dXdata - Monthly'!CL20/100</f>
        <v>0.31374881065651761</v>
      </c>
      <c r="J9" s="193">
        <f>'dXdata - Monthly'!CM20/100</f>
        <v>0.31375879640863857</v>
      </c>
      <c r="K9" s="193">
        <f>'dXdata - Monthly'!CN20/100</f>
        <v>0.30767344937484675</v>
      </c>
      <c r="L9" s="193">
        <f>'dXdata - Monthly'!CO20/100</f>
        <v>0.23822243807673638</v>
      </c>
      <c r="M9" s="193">
        <f>'dXdata - Monthly'!CP20/100</f>
        <v>0.223766171538093</v>
      </c>
      <c r="N9" s="193">
        <f>'dXdata - Monthly'!CQ20/100</f>
        <v>0.16807683512462845</v>
      </c>
      <c r="O9" s="193">
        <f>'dXdata - Monthly'!CR20/100</f>
        <v>0.18484450284713105</v>
      </c>
      <c r="P9" s="193">
        <f>'dXdata - Monthly'!CS20/100</f>
        <v>8.3052527254707589E-2</v>
      </c>
      <c r="Q9" s="193">
        <f>'dXdata - Monthly'!CT20/100</f>
        <v>8.0427333198951789E-2</v>
      </c>
      <c r="R9" s="193">
        <f>'dXdata - Monthly'!CU20/100</f>
        <v>8.0654821321621176E-2</v>
      </c>
      <c r="S9" s="193">
        <f>'dXdata - Monthly'!CV20/100</f>
        <v>1.3195639701663708E-2</v>
      </c>
      <c r="T9" s="213" t="e">
        <f>'dXdata - Monthly'!CW20/100</f>
        <v>#N/A</v>
      </c>
      <c r="U9" s="275" t="e">
        <f>'dXdata - Monthly'!CX20/100</f>
        <v>#N/A</v>
      </c>
      <c r="V9" s="245"/>
    </row>
    <row r="10" spans="1:22" s="204" customFormat="1" ht="31.5" customHeight="1" x14ac:dyDescent="0.25">
      <c r="A10" s="258">
        <v>6</v>
      </c>
      <c r="B10" s="60" t="s">
        <v>16</v>
      </c>
      <c r="C10" s="61" t="s">
        <v>13</v>
      </c>
      <c r="D10" s="62"/>
      <c r="E10" s="71" t="s">
        <v>247</v>
      </c>
      <c r="F10" s="93">
        <f>'dXdata - Annual'!G21</f>
        <v>16678.333333333332</v>
      </c>
      <c r="G10" s="93">
        <f>'dXdata - Annual'!H21</f>
        <v>14630</v>
      </c>
      <c r="H10" s="93" t="e">
        <f>'dXdata - Annual'!I21</f>
        <v>#N/A</v>
      </c>
      <c r="I10" s="190">
        <f>'dXdata - Monthly'!CL21</f>
        <v>17350</v>
      </c>
      <c r="J10" s="191">
        <f>'dXdata - Monthly'!CM21</f>
        <v>17020</v>
      </c>
      <c r="K10" s="191">
        <f>'dXdata - Monthly'!CN21</f>
        <v>16890</v>
      </c>
      <c r="L10" s="191">
        <f>'dXdata - Monthly'!CO21</f>
        <v>16500</v>
      </c>
      <c r="M10" s="191">
        <f>'dXdata - Monthly'!CP21</f>
        <v>16740</v>
      </c>
      <c r="N10" s="191">
        <f>'dXdata - Monthly'!CQ21</f>
        <v>16810</v>
      </c>
      <c r="O10" s="191">
        <f>'dXdata - Monthly'!CR21</f>
        <v>17160</v>
      </c>
      <c r="P10" s="191">
        <f>'dXdata - Monthly'!CS21</f>
        <v>17020</v>
      </c>
      <c r="Q10" s="191">
        <f>'dXdata - Monthly'!CT21</f>
        <v>16680</v>
      </c>
      <c r="R10" s="191">
        <f>'dXdata - Monthly'!CU21</f>
        <v>16560</v>
      </c>
      <c r="S10" s="191">
        <f>'dXdata - Monthly'!CV21</f>
        <v>16150</v>
      </c>
      <c r="T10" s="212" t="e">
        <f>'dXdata - Monthly'!CW21</f>
        <v>#N/A</v>
      </c>
      <c r="U10" s="274" t="e">
        <f>'dXdata - Monthly'!CX21</f>
        <v>#N/A</v>
      </c>
      <c r="V10" s="245"/>
    </row>
    <row r="11" spans="1:22" s="206" customFormat="1" ht="16.5" customHeight="1" x14ac:dyDescent="0.25">
      <c r="A11" s="257">
        <v>7</v>
      </c>
      <c r="B11" s="102" t="s">
        <v>17</v>
      </c>
      <c r="C11" s="103" t="s">
        <v>15</v>
      </c>
      <c r="D11" s="104"/>
      <c r="E11" s="113" t="s">
        <v>246</v>
      </c>
      <c r="F11" s="105">
        <f>'dXdata - Annual'!G22/100</f>
        <v>-0.70687054205662236</v>
      </c>
      <c r="G11" s="105">
        <f>'dXdata - Annual'!H22/100</f>
        <v>-0.1228140301788747</v>
      </c>
      <c r="H11" s="105" t="e">
        <f>'dXdata - Annual'!I22/100</f>
        <v>#N/A</v>
      </c>
      <c r="I11" s="192">
        <f>'dXdata - Monthly'!CL22/100</f>
        <v>0.3234172387490466</v>
      </c>
      <c r="J11" s="193">
        <f>'dXdata - Monthly'!CM22/100</f>
        <v>0.3092307692307692</v>
      </c>
      <c r="K11" s="193">
        <f>'dXdata - Monthly'!CN22/100</f>
        <v>0.30023094688221708</v>
      </c>
      <c r="L11" s="193">
        <f>'dXdata - Monthly'!CO22/100</f>
        <v>0.24716553287981857</v>
      </c>
      <c r="M11" s="193">
        <f>'dXdata - Monthly'!CP22/100</f>
        <v>0.23178807947019878</v>
      </c>
      <c r="N11" s="193">
        <f>'dXdata - Monthly'!CQ22/100</f>
        <v>0.18463706835799854</v>
      </c>
      <c r="O11" s="193">
        <f>'dXdata - Monthly'!CR22/100</f>
        <v>0.17373461012311897</v>
      </c>
      <c r="P11" s="193">
        <f>'dXdata - Monthly'!CS22/100</f>
        <v>8.269720101781175E-2</v>
      </c>
      <c r="Q11" s="193">
        <f>'dXdata - Monthly'!CT22/100</f>
        <v>5.5696202531645644E-2</v>
      </c>
      <c r="R11" s="193">
        <f>'dXdata - Monthly'!CU22/100</f>
        <v>2.9210689869484163E-2</v>
      </c>
      <c r="S11" s="193">
        <f>'dXdata - Monthly'!CV22/100</f>
        <v>-1.7041996348143629E-2</v>
      </c>
      <c r="T11" s="213" t="e">
        <f>'dXdata - Monthly'!CW22/100</f>
        <v>#N/A</v>
      </c>
      <c r="U11" s="275" t="e">
        <f>'dXdata - Monthly'!CX22/100</f>
        <v>#N/A</v>
      </c>
      <c r="V11" s="247"/>
    </row>
    <row r="12" spans="1:22" s="204" customFormat="1" ht="16.5" customHeight="1" thickBot="1" x14ac:dyDescent="0.3">
      <c r="A12" s="258">
        <v>8</v>
      </c>
      <c r="B12" s="65" t="s">
        <v>18</v>
      </c>
      <c r="C12" s="66" t="s">
        <v>11</v>
      </c>
      <c r="D12" s="67"/>
      <c r="E12" s="185" t="s">
        <v>231</v>
      </c>
      <c r="F12" s="251">
        <f>'dXdata - Annual'!G29</f>
        <v>1347.8</v>
      </c>
      <c r="G12" s="251">
        <f>'dXdata - Annual'!H29</f>
        <v>1422.8</v>
      </c>
      <c r="H12" s="251">
        <f>'dXdata - Annual'!I29</f>
        <v>1491.9</v>
      </c>
      <c r="I12" s="252">
        <f>'dXdata - Monthly'!CL29</f>
        <v>1474.625</v>
      </c>
      <c r="J12" s="253">
        <f>'dXdata - Monthly'!CM29</f>
        <v>1480.3833333333332</v>
      </c>
      <c r="K12" s="253">
        <f>'dXdata - Monthly'!CN29</f>
        <v>1486.1416666666667</v>
      </c>
      <c r="L12" s="253">
        <f>'dXdata - Monthly'!CO29</f>
        <v>1491.9</v>
      </c>
      <c r="M12" s="253">
        <f>'dXdata - Monthly'!CP29</f>
        <v>1500.0845567957667</v>
      </c>
      <c r="N12" s="253">
        <f>'dXdata - Monthly'!CQ29</f>
        <v>1507.5076860164891</v>
      </c>
      <c r="O12" s="253">
        <f>'dXdata - Monthly'!CR29</f>
        <v>1517.1749126845564</v>
      </c>
      <c r="P12" s="253">
        <f>'dXdata - Monthly'!CS29</f>
        <v>1524.9920358632658</v>
      </c>
      <c r="Q12" s="253">
        <f>'dXdata - Monthly'!CT29</f>
        <v>1532.0527657987104</v>
      </c>
      <c r="R12" s="253">
        <f>'dXdata - Monthly'!CU29</f>
        <v>1539.9044939096759</v>
      </c>
      <c r="S12" s="253">
        <f>'dXdata - Monthly'!CV29</f>
        <v>1546.606046198013</v>
      </c>
      <c r="T12" s="254">
        <f>'dXdata - Monthly'!CW29</f>
        <v>1553.6605775036305</v>
      </c>
      <c r="U12" s="276">
        <f>'dXdata - Monthly'!CX29</f>
        <v>1558.4691522575879</v>
      </c>
      <c r="V12" s="245"/>
    </row>
    <row r="13" spans="1:22" s="204" customFormat="1" ht="16.5" customHeight="1" thickBot="1" x14ac:dyDescent="0.35">
      <c r="A13" s="259"/>
      <c r="B13" s="56" t="s">
        <v>19</v>
      </c>
      <c r="C13" s="57"/>
      <c r="D13" s="58"/>
      <c r="E13" s="238" t="s">
        <v>19</v>
      </c>
      <c r="F13" s="239"/>
      <c r="G13" s="239"/>
      <c r="H13" s="240"/>
      <c r="I13" s="241"/>
      <c r="J13" s="241"/>
      <c r="K13" s="241"/>
      <c r="L13" s="241"/>
      <c r="M13" s="241"/>
      <c r="N13" s="241"/>
      <c r="O13" s="241"/>
      <c r="P13" s="241"/>
      <c r="Q13" s="241"/>
      <c r="R13" s="241"/>
      <c r="S13" s="241"/>
      <c r="T13" s="242"/>
      <c r="U13" s="277"/>
      <c r="V13" s="245"/>
    </row>
    <row r="14" spans="1:22" s="204" customFormat="1" ht="16.5" customHeight="1" x14ac:dyDescent="0.25">
      <c r="A14" s="257">
        <v>10</v>
      </c>
      <c r="B14" s="111" t="s">
        <v>20</v>
      </c>
      <c r="C14" s="103" t="s">
        <v>21</v>
      </c>
      <c r="D14" s="104"/>
      <c r="E14" s="113" t="s">
        <v>22</v>
      </c>
      <c r="F14" s="187">
        <f>'dXdata - Annual'!G27</f>
        <v>94.786666666666676</v>
      </c>
      <c r="G14" s="187">
        <f>'dXdata - Annual'!H27</f>
        <v>77.635833333333309</v>
      </c>
      <c r="H14" s="187">
        <f>'dXdata - Annual'!I27</f>
        <v>76.55</v>
      </c>
      <c r="I14" s="164">
        <f>'dXdata - Monthly'!CL27</f>
        <v>74.150000000000006</v>
      </c>
      <c r="J14" s="194">
        <f>'dXdata - Monthly'!CM27</f>
        <v>77.25</v>
      </c>
      <c r="K14" s="194">
        <f>'dXdata - Monthly'!CN27</f>
        <v>81.28</v>
      </c>
      <c r="L14" s="194">
        <f>'dXdata - Monthly'!CO27</f>
        <v>85.35</v>
      </c>
      <c r="M14" s="194">
        <f>'dXdata - Monthly'!CP27</f>
        <v>80.02</v>
      </c>
      <c r="N14" s="194">
        <f>'dXdata - Monthly'!CQ27</f>
        <v>79.77</v>
      </c>
      <c r="O14" s="194">
        <f>'dXdata - Monthly'!CR27</f>
        <v>81.8</v>
      </c>
      <c r="P14" s="194">
        <f>'dXdata - Monthly'!CS27</f>
        <v>76.680000000000007</v>
      </c>
      <c r="Q14" s="194">
        <f>'dXdata - Monthly'!CT27</f>
        <v>70.239999999999995</v>
      </c>
      <c r="R14" s="194">
        <f>'dXdata - Monthly'!CU27</f>
        <v>71.989999999999995</v>
      </c>
      <c r="S14" s="194">
        <f>'dXdata - Monthly'!CV27</f>
        <v>69.95</v>
      </c>
      <c r="T14" s="215">
        <f>'dXdata - Monthly'!CW27</f>
        <v>70.12</v>
      </c>
      <c r="U14" s="278">
        <f>'dXdata - Monthly'!CX27</f>
        <v>75.739999999999995</v>
      </c>
      <c r="V14" s="245"/>
    </row>
    <row r="15" spans="1:22" s="207" customFormat="1" ht="16.5" customHeight="1" thickBot="1" x14ac:dyDescent="0.35">
      <c r="A15" s="258">
        <v>12</v>
      </c>
      <c r="B15" s="68" t="s">
        <v>23</v>
      </c>
      <c r="C15" s="66" t="s">
        <v>21</v>
      </c>
      <c r="D15" s="69"/>
      <c r="E15" s="71" t="s">
        <v>224</v>
      </c>
      <c r="F15" s="188">
        <f>'dXdata - Annual'!G28</f>
        <v>5.0895984319999998</v>
      </c>
      <c r="G15" s="188">
        <f>'dXdata - Annual'!H28</f>
        <v>2.7254886250000001</v>
      </c>
      <c r="H15" s="188">
        <f>'dXdata - Annual'!I28</f>
        <v>1.4564173490000001</v>
      </c>
      <c r="I15" s="165">
        <f>'dXdata - Monthly'!CL28</f>
        <v>2.9460000000000002</v>
      </c>
      <c r="J15" s="195">
        <f>'dXdata - Monthly'!CM28</f>
        <v>2.0139999999999998</v>
      </c>
      <c r="K15" s="195">
        <f>'dXdata - Monthly'!CN28</f>
        <v>1.7601</v>
      </c>
      <c r="L15" s="195">
        <f>'dXdata - Monthly'!CO28</f>
        <v>1.5331999999999999</v>
      </c>
      <c r="M15" s="195">
        <f>'dXdata - Monthly'!CP28</f>
        <v>1.2884</v>
      </c>
      <c r="N15" s="195">
        <f>'dXdata - Monthly'!CQ28</f>
        <v>1.0528999999999999</v>
      </c>
      <c r="O15" s="195">
        <f>'dXdata - Monthly'!CR28</f>
        <v>0.9052</v>
      </c>
      <c r="P15" s="195">
        <f>'dXdata - Monthly'!CS28</f>
        <v>0.79920000000000002</v>
      </c>
      <c r="Q15" s="195">
        <f>'dXdata - Monthly'!CT28</f>
        <v>0.69510000000000005</v>
      </c>
      <c r="R15" s="195">
        <f>'dXdata - Monthly'!CU28</f>
        <v>0.9284</v>
      </c>
      <c r="S15" s="195">
        <f>'dXdata - Monthly'!CV28</f>
        <v>1.6188</v>
      </c>
      <c r="T15" s="216">
        <f>'dXdata - Monthly'!CW28</f>
        <v>1.9154</v>
      </c>
      <c r="U15" s="279">
        <f>'dXdata - Monthly'!CX28</f>
        <v>1.9305000000000001</v>
      </c>
      <c r="V15" s="248"/>
    </row>
    <row r="16" spans="1:22" s="204" customFormat="1" ht="16.5" customHeight="1" thickBot="1" x14ac:dyDescent="0.35">
      <c r="A16" s="259"/>
      <c r="B16" s="56" t="s">
        <v>24</v>
      </c>
      <c r="C16" s="57"/>
      <c r="D16" s="58"/>
      <c r="E16" s="230" t="s">
        <v>24</v>
      </c>
      <c r="F16" s="231"/>
      <c r="G16" s="231"/>
      <c r="H16" s="231"/>
      <c r="I16" s="232"/>
      <c r="J16" s="232"/>
      <c r="K16" s="232"/>
      <c r="L16" s="232"/>
      <c r="M16" s="232"/>
      <c r="N16" s="232"/>
      <c r="O16" s="232"/>
      <c r="P16" s="232"/>
      <c r="Q16" s="232"/>
      <c r="R16" s="232"/>
      <c r="S16" s="232"/>
      <c r="T16" s="243"/>
      <c r="U16" s="280"/>
      <c r="V16" s="245"/>
    </row>
    <row r="17" spans="1:22" s="204" customFormat="1" ht="16.5" customHeight="1" x14ac:dyDescent="0.25">
      <c r="A17" s="257">
        <v>14</v>
      </c>
      <c r="B17" s="112" t="s">
        <v>25</v>
      </c>
      <c r="C17" s="103" t="s">
        <v>26</v>
      </c>
      <c r="D17" s="104"/>
      <c r="E17" s="264" t="s">
        <v>259</v>
      </c>
      <c r="F17" s="114">
        <f>'dXdata - Annual'!G14/100</f>
        <v>7.233757535164087E-2</v>
      </c>
      <c r="G17" s="114">
        <f>'dXdata - Annual'!H14/100</f>
        <v>3.8101186758276118E-2</v>
      </c>
      <c r="H17" s="114">
        <f>'dXdata - Annual'!I14/100</f>
        <v>3.3694344163658352E-2</v>
      </c>
      <c r="I17" s="106">
        <f>'dXdata - Monthly'!CL14/100</f>
        <v>4.1358024691357853E-2</v>
      </c>
      <c r="J17" s="107">
        <f>'dXdata - Monthly'!CM14/100</f>
        <v>5.139318885448918E-2</v>
      </c>
      <c r="K17" s="107">
        <f>'dXdata - Monthly'!CN14/100</f>
        <v>4.2305334150827711E-2</v>
      </c>
      <c r="L17" s="107">
        <f>'dXdata - Monthly'!CO14/100</f>
        <v>3.5628019323671545E-2</v>
      </c>
      <c r="M17" s="107">
        <f>'dXdata - Monthly'!CP14/100</f>
        <v>3.616636528028927E-2</v>
      </c>
      <c r="N17" s="107">
        <f>'dXdata - Monthly'!CQ14/100</f>
        <v>3.6122817579771205E-2</v>
      </c>
      <c r="O17" s="107">
        <f>'dXdata - Monthly'!CR14/100</f>
        <v>2.9114676173499499E-2</v>
      </c>
      <c r="P17" s="107">
        <f>'dXdata - Monthly'!CS14/100</f>
        <v>2.3049645390071039E-2</v>
      </c>
      <c r="Q17" s="107">
        <f>'dXdata - Monthly'!CT14/100</f>
        <v>2.1364985163204731E-2</v>
      </c>
      <c r="R17" s="107">
        <f>'dXdata - Monthly'!CU14/100</f>
        <v>3.2835820895522394E-2</v>
      </c>
      <c r="S17" s="107">
        <f>'dXdata - Monthly'!CV14/100</f>
        <v>3.0375223347230529E-2</v>
      </c>
      <c r="T17" s="210">
        <f>'dXdata - Monthly'!CW14/100</f>
        <v>2.3724792408066353E-2</v>
      </c>
      <c r="U17" s="272">
        <f>'dXdata - Monthly'!CX14/100</f>
        <v>2.6674570243034879E-2</v>
      </c>
      <c r="V17" s="245"/>
    </row>
    <row r="18" spans="1:22" s="204" customFormat="1" ht="16.5" customHeight="1" x14ac:dyDescent="0.25">
      <c r="A18" s="258">
        <v>15</v>
      </c>
      <c r="B18" s="60" t="s">
        <v>27</v>
      </c>
      <c r="C18" s="61" t="s">
        <v>15</v>
      </c>
      <c r="D18" s="62"/>
      <c r="E18" s="265" t="s">
        <v>260</v>
      </c>
      <c r="F18" s="94">
        <f>'dXdata - Annual'!G15/100</f>
        <v>6.7796610169491567E-2</v>
      </c>
      <c r="G18" s="94">
        <f>'dXdata - Annual'!H15/100</f>
        <v>3.9021164021163957E-2</v>
      </c>
      <c r="H18" s="94">
        <f>'dXdata - Annual'!I15/100</f>
        <v>2.3551877784850461E-2</v>
      </c>
      <c r="I18" s="91">
        <f>'dXdata - Monthly'!CL15/100</f>
        <v>2.8589993502274202E-2</v>
      </c>
      <c r="J18" s="92">
        <f>'dXdata - Monthly'!CM15/100</f>
        <v>2.7831715210355989E-2</v>
      </c>
      <c r="K18" s="92">
        <f>'dXdata - Monthly'!CN15/100</f>
        <v>2.8976175144880933E-2</v>
      </c>
      <c r="L18" s="92">
        <f>'dXdata - Monthly'!CO15/100</f>
        <v>2.6854219948849067E-2</v>
      </c>
      <c r="M18" s="92">
        <f>'dXdata - Monthly'!CP15/100</f>
        <v>2.866242038216571E-2</v>
      </c>
      <c r="N18" s="92">
        <f>'dXdata - Monthly'!CQ15/100</f>
        <v>2.6717557251908497E-2</v>
      </c>
      <c r="O18" s="92">
        <f>'dXdata - Monthly'!CR15/100</f>
        <v>2.5300442757748343E-2</v>
      </c>
      <c r="P18" s="92">
        <f>'dXdata - Monthly'!CS15/100</f>
        <v>1.953371140516702E-2</v>
      </c>
      <c r="Q18" s="92">
        <f>'dXdata - Monthly'!CT15/100</f>
        <v>1.6403785488958933E-2</v>
      </c>
      <c r="R18" s="92">
        <f>'dXdata - Monthly'!CU15/100</f>
        <v>2.0176544766708826E-2</v>
      </c>
      <c r="S18" s="92">
        <f>'dXdata - Monthly'!CV15/100</f>
        <v>1.8891687657430767E-2</v>
      </c>
      <c r="T18" s="211">
        <f>'dXdata - Monthly'!CW15/100</f>
        <v>1.831964624131377E-2</v>
      </c>
      <c r="U18" s="273">
        <f>'dXdata - Monthly'!CX15/100</f>
        <v>1.8951358180669509E-2</v>
      </c>
      <c r="V18" s="245"/>
    </row>
    <row r="19" spans="1:22" s="204" customFormat="1" ht="16.5" customHeight="1" x14ac:dyDescent="0.25">
      <c r="A19" s="257">
        <v>16</v>
      </c>
      <c r="B19" s="112" t="s">
        <v>28</v>
      </c>
      <c r="C19" s="103" t="s">
        <v>15</v>
      </c>
      <c r="D19" s="104"/>
      <c r="E19" s="161" t="s">
        <v>29</v>
      </c>
      <c r="F19" s="114">
        <f>'dXdata - Annual'!G23/100</f>
        <v>1.2744286395223625E-2</v>
      </c>
      <c r="G19" s="114">
        <f>'dXdata - Annual'!H23/100</f>
        <v>3.9312343630012903E-2</v>
      </c>
      <c r="H19" s="114">
        <f>'dXdata - Annual'!I23/100</f>
        <v>4.0613976546858721E-2</v>
      </c>
      <c r="I19" s="109">
        <f>'dXdata - Monthly'!CL23/100</f>
        <v>4.2228739002932558E-2</v>
      </c>
      <c r="J19" s="110">
        <f>'dXdata - Monthly'!CM23/100</f>
        <v>3.7165082108902237E-2</v>
      </c>
      <c r="K19" s="110">
        <f>'dXdata - Monthly'!CN23/100</f>
        <v>4.7205328699681193E-2</v>
      </c>
      <c r="L19" s="110">
        <f>'dXdata - Monthly'!CO23/100</f>
        <v>4.6843758926021106E-2</v>
      </c>
      <c r="M19" s="110">
        <f>'dXdata - Monthly'!CP23/100</f>
        <v>5.659832515160268E-2</v>
      </c>
      <c r="N19" s="110">
        <f>'dXdata - Monthly'!CQ23/100</f>
        <v>4.6618705035971209E-2</v>
      </c>
      <c r="O19" s="110">
        <f>'dXdata - Monthly'!CR23/100</f>
        <v>4.3741007194244785E-2</v>
      </c>
      <c r="P19" s="110">
        <f>'dXdata - Monthly'!CS23/100</f>
        <v>4.6405041535376723E-2</v>
      </c>
      <c r="Q19" s="110">
        <f>'dXdata - Monthly'!CT23/100</f>
        <v>2.6367461430575112E-2</v>
      </c>
      <c r="R19" s="110">
        <f>'dXdata - Monthly'!CU23/100</f>
        <v>4.564907275320973E-2</v>
      </c>
      <c r="S19" s="110">
        <f>'dXdata - Monthly'!CV23/100</f>
        <v>2.7987685418416008E-2</v>
      </c>
      <c r="T19" s="217">
        <f>'dXdata - Monthly'!CW23/100</f>
        <v>2.1824286513710156E-2</v>
      </c>
      <c r="U19" s="281">
        <f>'dXdata - Monthly'!CX23/100</f>
        <v>3.2357906584130625E-2</v>
      </c>
      <c r="V19" s="245"/>
    </row>
    <row r="20" spans="1:22" s="204" customFormat="1" ht="17.5" customHeight="1" x14ac:dyDescent="0.25">
      <c r="A20" s="258">
        <v>17</v>
      </c>
      <c r="B20" s="63" t="s">
        <v>30</v>
      </c>
      <c r="C20" s="61" t="s">
        <v>15</v>
      </c>
      <c r="D20" s="62"/>
      <c r="E20" s="160" t="s">
        <v>31</v>
      </c>
      <c r="F20" s="94">
        <f>'dXdata - Annual'!G24/100</f>
        <v>2.0015933406692721E-2</v>
      </c>
      <c r="G20" s="94">
        <f>'dXdata - Annual'!H24/100</f>
        <v>2.3026892609362637E-2</v>
      </c>
      <c r="H20" s="94" t="e">
        <f>'dXdata - Annual'!I24/100</f>
        <v>#N/A</v>
      </c>
      <c r="I20" s="91">
        <f>'dXdata - Monthly'!CL24/100</f>
        <v>2.0583978612928044E-2</v>
      </c>
      <c r="J20" s="92">
        <f>'dXdata - Monthly'!CM24/100</f>
        <v>6.0867770717518699E-3</v>
      </c>
      <c r="K20" s="92">
        <f>'dXdata - Monthly'!CN24/100</f>
        <v>1.115877393326814E-2</v>
      </c>
      <c r="L20" s="92">
        <f>'dXdata - Monthly'!CO24/100</f>
        <v>2.0225246719207668E-2</v>
      </c>
      <c r="M20" s="92">
        <f>'dXdata - Monthly'!CP24/100</f>
        <v>2.0619226357051046E-2</v>
      </c>
      <c r="N20" s="92">
        <f>'dXdata - Monthly'!CQ24/100</f>
        <v>3.3952930595113173E-2</v>
      </c>
      <c r="O20" s="92">
        <f>'dXdata - Monthly'!CR24/100</f>
        <v>3.4500010852907659E-2</v>
      </c>
      <c r="P20" s="92">
        <f>'dXdata - Monthly'!CS24/100</f>
        <v>4.6090359224824962E-2</v>
      </c>
      <c r="Q20" s="92">
        <f>'dXdata - Monthly'!CT24/100</f>
        <v>3.4513239162178078E-2</v>
      </c>
      <c r="R20" s="92">
        <f>'dXdata - Monthly'!CU24/100</f>
        <v>3.9359071418143321E-2</v>
      </c>
      <c r="S20" s="92">
        <f>'dXdata - Monthly'!CV24/100</f>
        <v>5.1150639561443612E-2</v>
      </c>
      <c r="T20" s="211" t="e">
        <f>'dXdata - Monthly'!CW24/100</f>
        <v>#N/A</v>
      </c>
      <c r="U20" s="273" t="e">
        <f>'dXdata - Monthly'!CX24/100</f>
        <v>#N/A</v>
      </c>
      <c r="V20" s="245"/>
    </row>
    <row r="21" spans="1:22" s="204" customFormat="1" ht="16.5" customHeight="1" x14ac:dyDescent="0.25">
      <c r="A21" s="257">
        <v>18</v>
      </c>
      <c r="B21" s="111" t="s">
        <v>32</v>
      </c>
      <c r="C21" s="103"/>
      <c r="D21" s="104"/>
      <c r="E21" s="161" t="s">
        <v>33</v>
      </c>
      <c r="F21" s="114">
        <f>'dXdata - Annual'!G25/100</f>
        <v>3.4855769230769384E-2</v>
      </c>
      <c r="G21" s="114">
        <f>'dXdata - Annual'!H25/100</f>
        <v>1.8350754936120817E-2</v>
      </c>
      <c r="H21" s="114">
        <f>'dXdata - Annual'!I25/100</f>
        <v>5.1551094890510907E-2</v>
      </c>
      <c r="I21" s="109">
        <f>'dXdata - Monthly'!CL25/100</f>
        <v>0</v>
      </c>
      <c r="J21" s="110">
        <f>'dXdata - Monthly'!CM25/100</f>
        <v>1.6438356164383494E-2</v>
      </c>
      <c r="K21" s="110">
        <f>'dXdata - Monthly'!CN25/100</f>
        <v>3.8567493112947826E-2</v>
      </c>
      <c r="L21" s="110">
        <f>'dXdata - Monthly'!CO25/100</f>
        <v>5.2197802197802234E-2</v>
      </c>
      <c r="M21" s="110">
        <f>'dXdata - Monthly'!CP25/100</f>
        <v>7.4792243767312971E-2</v>
      </c>
      <c r="N21" s="110">
        <f>'dXdata - Monthly'!CQ25/100</f>
        <v>8.3333333333333245E-2</v>
      </c>
      <c r="O21" s="110">
        <f>'dXdata - Monthly'!CR25/100</f>
        <v>9.2436974789915846E-2</v>
      </c>
      <c r="P21" s="110">
        <f>'dXdata - Monthly'!CS25/100</f>
        <v>8.0332409972299068E-2</v>
      </c>
      <c r="Q21" s="110">
        <f>'dXdata - Monthly'!CT25/100</f>
        <v>5.7065217391304435E-2</v>
      </c>
      <c r="R21" s="110">
        <f>'dXdata - Monthly'!CU25/100</f>
        <v>4.2895442359249358E-2</v>
      </c>
      <c r="S21" s="110">
        <f>'dXdata - Monthly'!CV25/100</f>
        <v>3.7433155080213831E-2</v>
      </c>
      <c r="T21" s="217">
        <f>'dXdata - Monthly'!CW25/100</f>
        <v>4.6070460704607186E-2</v>
      </c>
      <c r="U21" s="281">
        <f>'dXdata - Monthly'!CX25/100</f>
        <v>4.3360433604336057E-2</v>
      </c>
      <c r="V21" s="245"/>
    </row>
    <row r="22" spans="1:22" s="204" customFormat="1" ht="16.5" customHeight="1" thickBot="1" x14ac:dyDescent="0.3">
      <c r="A22" s="258">
        <v>19</v>
      </c>
      <c r="B22" s="70" t="s">
        <v>34</v>
      </c>
      <c r="C22" s="66"/>
      <c r="D22" s="69"/>
      <c r="E22" s="162" t="s">
        <v>35</v>
      </c>
      <c r="F22" s="95">
        <f>'dXdata - Annual'!G26/100</f>
        <v>4.2424360169930564E-2</v>
      </c>
      <c r="G22" s="95">
        <f>'dXdata - Annual'!H26/100</f>
        <v>1.8419924580814762E-2</v>
      </c>
      <c r="H22" s="95">
        <f>'dXdata - Annual'!I26/100</f>
        <v>4.9172827757850701E-2</v>
      </c>
      <c r="I22" s="97">
        <f>'dXdata - Monthly'!CL26/100</f>
        <v>2.6877814906292041E-3</v>
      </c>
      <c r="J22" s="96">
        <f>'dXdata - Monthly'!CM26/100</f>
        <v>1.4619453423449835E-2</v>
      </c>
      <c r="K22" s="96">
        <f>'dXdata - Monthly'!CN26/100</f>
        <v>3.8693355160354104E-2</v>
      </c>
      <c r="L22" s="96">
        <f>'dXdata - Monthly'!CO26/100</f>
        <v>5.2845829324254412E-2</v>
      </c>
      <c r="M22" s="96">
        <f>'dXdata - Monthly'!CP26/100</f>
        <v>7.3810582481102616E-2</v>
      </c>
      <c r="N22" s="96">
        <f>'dXdata - Monthly'!CQ26/100</f>
        <v>7.5992326988342906E-2</v>
      </c>
      <c r="O22" s="96">
        <f>'dXdata - Monthly'!CR26/100</f>
        <v>8.7573349179232096E-2</v>
      </c>
      <c r="P22" s="96">
        <f>'dXdata - Monthly'!CS26/100</f>
        <v>7.8597161973384289E-2</v>
      </c>
      <c r="Q22" s="96">
        <f>'dXdata - Monthly'!CT26/100</f>
        <v>6.3754256321089553E-2</v>
      </c>
      <c r="R22" s="96">
        <f>'dXdata - Monthly'!CU26/100</f>
        <v>4.5311606632361334E-2</v>
      </c>
      <c r="S22" s="96">
        <f>'dXdata - Monthly'!CV26/100</f>
        <v>4.2122577415433016E-2</v>
      </c>
      <c r="T22" s="218">
        <f>'dXdata - Monthly'!CW26/100</f>
        <v>4.4200491116568097E-2</v>
      </c>
      <c r="U22" s="282">
        <f>'dXdata - Monthly'!CX26/100</f>
        <v>4.2599434905455258E-2</v>
      </c>
      <c r="V22" s="245"/>
    </row>
    <row r="23" spans="1:22" s="204" customFormat="1" ht="16.5" customHeight="1" thickBot="1" x14ac:dyDescent="0.35">
      <c r="A23" s="259"/>
      <c r="B23" s="56" t="s">
        <v>36</v>
      </c>
      <c r="C23" s="57"/>
      <c r="D23" s="58"/>
      <c r="E23" s="230" t="s">
        <v>36</v>
      </c>
      <c r="F23" s="231"/>
      <c r="G23" s="231"/>
      <c r="H23" s="231"/>
      <c r="I23" s="232"/>
      <c r="J23" s="232"/>
      <c r="K23" s="232"/>
      <c r="L23" s="232"/>
      <c r="M23" s="232"/>
      <c r="N23" s="232"/>
      <c r="O23" s="232"/>
      <c r="P23" s="232"/>
      <c r="Q23" s="232"/>
      <c r="R23" s="232"/>
      <c r="S23" s="232"/>
      <c r="T23" s="243"/>
      <c r="U23" s="280"/>
      <c r="V23" s="245"/>
    </row>
    <row r="24" spans="1:22" s="207" customFormat="1" ht="16.5" customHeight="1" x14ac:dyDescent="0.3">
      <c r="A24" s="257">
        <v>21</v>
      </c>
      <c r="B24" s="112" t="s">
        <v>37</v>
      </c>
      <c r="C24" s="103" t="s">
        <v>15</v>
      </c>
      <c r="D24" s="104"/>
      <c r="E24" s="113" t="s">
        <v>216</v>
      </c>
      <c r="F24" s="105">
        <f>'dXdata - Annual'!G30/100</f>
        <v>4.1399435729772449E-2</v>
      </c>
      <c r="G24" s="105">
        <f>'dXdata - Annual'!H30/100</f>
        <v>1.6418324056568734E-2</v>
      </c>
      <c r="H24" s="114" t="e">
        <f>'dXdata - Annual'!I30/100</f>
        <v>#N/A</v>
      </c>
      <c r="I24" s="106">
        <f>'dXdata - Monthly'!CL30/100</f>
        <v>1.0590386681375463E-2</v>
      </c>
      <c r="J24" s="107">
        <f>'dXdata - Monthly'!CM30/100</f>
        <v>1.1839986618638942E-2</v>
      </c>
      <c r="K24" s="107">
        <f>'dXdata - Monthly'!CN30/100</f>
        <v>8.6140951725015569E-3</v>
      </c>
      <c r="L24" s="107">
        <f>'dXdata - Monthly'!CO30/100</f>
        <v>1.2939418080555765E-2</v>
      </c>
      <c r="M24" s="107">
        <f>'dXdata - Monthly'!CP30/100</f>
        <v>1.2928965534859227E-2</v>
      </c>
      <c r="N24" s="107">
        <f>'dXdata - Monthly'!CQ30/100</f>
        <v>1.4781382836199786E-2</v>
      </c>
      <c r="O24" s="107">
        <f>'dXdata - Monthly'!CR30/100</f>
        <v>1.5242790362952841E-2</v>
      </c>
      <c r="P24" s="107">
        <f>'dXdata - Monthly'!CS30/100</f>
        <v>1.4843842774017402E-2</v>
      </c>
      <c r="Q24" s="107">
        <f>'dXdata - Monthly'!CT30/100</f>
        <v>1.7631361058948469E-2</v>
      </c>
      <c r="R24" s="107">
        <f>'dXdata - Monthly'!CU30/100</f>
        <v>1.937538904494196E-2</v>
      </c>
      <c r="S24" s="107">
        <f>'dXdata - Monthly'!CV30/100</f>
        <v>1.5266793584640448E-2</v>
      </c>
      <c r="T24" s="210" t="e">
        <f>'dXdata - Monthly'!CW30/100</f>
        <v>#N/A</v>
      </c>
      <c r="U24" s="272" t="e">
        <f>'dXdata - Monthly'!CX30/100</f>
        <v>#N/A</v>
      </c>
      <c r="V24" s="248"/>
    </row>
    <row r="25" spans="1:22" s="204" customFormat="1" ht="16.5" customHeight="1" x14ac:dyDescent="0.25">
      <c r="A25" s="258">
        <v>22</v>
      </c>
      <c r="B25" s="70" t="s">
        <v>38</v>
      </c>
      <c r="C25" s="66" t="s">
        <v>15</v>
      </c>
      <c r="D25" s="69"/>
      <c r="E25" s="71" t="s">
        <v>39</v>
      </c>
      <c r="F25" s="155">
        <f>'dXdata - Annual'!G31/100</f>
        <v>4.2000000000000003E-2</v>
      </c>
      <c r="G25" s="155">
        <f>'dXdata - Annual'!H31/100</f>
        <v>6.950000000000002E-2</v>
      </c>
      <c r="H25" s="156">
        <f>'dXdata - Annual'!I31/100</f>
        <v>6.679166666666668E-2</v>
      </c>
      <c r="I25" s="158">
        <f>'dXdata - Monthly'!CL31/100</f>
        <v>7.2000000000000008E-2</v>
      </c>
      <c r="J25" s="157">
        <f>'dXdata - Monthly'!CM31/100</f>
        <v>7.2000000000000008E-2</v>
      </c>
      <c r="K25" s="157">
        <f>'dXdata - Monthly'!CN31/100</f>
        <v>7.2000000000000008E-2</v>
      </c>
      <c r="L25" s="157">
        <f>'dXdata - Monthly'!CO31/100</f>
        <v>7.2000000000000008E-2</v>
      </c>
      <c r="M25" s="157">
        <f>'dXdata - Monthly'!CP31/100</f>
        <v>7.2000000000000008E-2</v>
      </c>
      <c r="N25" s="157">
        <f>'dXdata - Monthly'!CQ31/100</f>
        <v>6.9500000000000006E-2</v>
      </c>
      <c r="O25" s="157">
        <f>'dXdata - Monthly'!CR31/100</f>
        <v>6.7000000000000004E-2</v>
      </c>
      <c r="P25" s="157">
        <f>'dXdata - Monthly'!CS31/100</f>
        <v>6.7000000000000004E-2</v>
      </c>
      <c r="Q25" s="157">
        <f>'dXdata - Monthly'!CT31/100</f>
        <v>6.4500000000000002E-2</v>
      </c>
      <c r="R25" s="157">
        <f>'dXdata - Monthly'!CU31/100</f>
        <v>5.9500000000000004E-2</v>
      </c>
      <c r="S25" s="157">
        <f>'dXdata - Monthly'!CV31/100</f>
        <v>5.9500000000000004E-2</v>
      </c>
      <c r="T25" s="219">
        <f>'dXdata - Monthly'!CW31/100</f>
        <v>5.45E-2</v>
      </c>
      <c r="U25" s="283">
        <f>'dXdata - Monthly'!CX31/100</f>
        <v>5.45E-2</v>
      </c>
      <c r="V25" s="245"/>
    </row>
    <row r="26" spans="1:22" s="204" customFormat="1" ht="16.5" customHeight="1" thickBot="1" x14ac:dyDescent="0.3">
      <c r="A26" s="257">
        <v>23</v>
      </c>
      <c r="B26" s="115" t="s">
        <v>40</v>
      </c>
      <c r="C26" s="116"/>
      <c r="D26" s="117"/>
      <c r="E26" s="118" t="s">
        <v>41</v>
      </c>
      <c r="F26" s="127">
        <f>'dXdata - Annual'!G32/100</f>
        <v>2.2499999999999999E-2</v>
      </c>
      <c r="G26" s="127">
        <f>'dXdata - Annual'!H32/100</f>
        <v>0.05</v>
      </c>
      <c r="H26" s="128">
        <f>'dXdata - Annual'!I32/100</f>
        <v>4.7291666666666669E-2</v>
      </c>
      <c r="I26" s="120">
        <f>'dXdata - Monthly'!CL32/100</f>
        <v>5.2499999999999998E-2</v>
      </c>
      <c r="J26" s="119">
        <f>'dXdata - Monthly'!CM32/100</f>
        <v>5.2499999999999998E-2</v>
      </c>
      <c r="K26" s="119">
        <f>'dXdata - Monthly'!CN32/100</f>
        <v>5.2499999999999998E-2</v>
      </c>
      <c r="L26" s="119">
        <f>'dXdata - Monthly'!CO32/100</f>
        <v>5.2499999999999998E-2</v>
      </c>
      <c r="M26" s="119">
        <f>'dXdata - Monthly'!CP32/100</f>
        <v>5.2499999999999998E-2</v>
      </c>
      <c r="N26" s="119">
        <f>'dXdata - Monthly'!CQ32/100</f>
        <v>0.05</v>
      </c>
      <c r="O26" s="119">
        <f>'dXdata - Monthly'!CR32/100</f>
        <v>4.7500000000000001E-2</v>
      </c>
      <c r="P26" s="119">
        <f>'dXdata - Monthly'!CS32/100</f>
        <v>4.7500000000000001E-2</v>
      </c>
      <c r="Q26" s="119">
        <f>'dXdata - Monthly'!CT32/100</f>
        <v>4.4999999999999998E-2</v>
      </c>
      <c r="R26" s="119">
        <f>'dXdata - Monthly'!CU32/100</f>
        <v>0.04</v>
      </c>
      <c r="S26" s="119">
        <f>'dXdata - Monthly'!CV32/100</f>
        <v>0.04</v>
      </c>
      <c r="T26" s="220">
        <f>'dXdata - Monthly'!CW32/100</f>
        <v>3.5000000000000003E-2</v>
      </c>
      <c r="U26" s="284">
        <f>'dXdata - Monthly'!CX32/100</f>
        <v>3.5000000000000003E-2</v>
      </c>
      <c r="V26" s="245"/>
    </row>
    <row r="27" spans="1:22" s="204" customFormat="1" ht="16.5" customHeight="1" thickBot="1" x14ac:dyDescent="0.35">
      <c r="A27" s="259"/>
      <c r="B27" s="56" t="s">
        <v>42</v>
      </c>
      <c r="C27" s="57"/>
      <c r="D27" s="58"/>
      <c r="E27" s="230" t="s">
        <v>42</v>
      </c>
      <c r="F27" s="231"/>
      <c r="G27" s="231"/>
      <c r="H27" s="231"/>
      <c r="I27" s="232"/>
      <c r="J27" s="232"/>
      <c r="K27" s="232"/>
      <c r="L27" s="232"/>
      <c r="M27" s="232"/>
      <c r="N27" s="232"/>
      <c r="O27" s="232"/>
      <c r="P27" s="232"/>
      <c r="Q27" s="232"/>
      <c r="R27" s="232"/>
      <c r="S27" s="232"/>
      <c r="T27" s="243"/>
      <c r="U27" s="280"/>
      <c r="V27" s="245"/>
    </row>
    <row r="28" spans="1:22" s="204" customFormat="1" ht="16.5" customHeight="1" x14ac:dyDescent="0.25">
      <c r="A28" s="257">
        <v>25</v>
      </c>
      <c r="B28" s="112" t="s">
        <v>43</v>
      </c>
      <c r="C28" s="103" t="s">
        <v>44</v>
      </c>
      <c r="D28" s="104"/>
      <c r="E28" s="113" t="s">
        <v>248</v>
      </c>
      <c r="F28" s="108">
        <f>'dXdata - Annual'!G33</f>
        <v>97.807407999999995</v>
      </c>
      <c r="G28" s="108">
        <f>'dXdata - Annual'!H33</f>
        <v>101.979097</v>
      </c>
      <c r="H28" s="189" t="e">
        <f>'dXdata - Annual'!I33</f>
        <v>#N/A</v>
      </c>
      <c r="I28" s="163">
        <f>'dXdata - Monthly'!CL33</f>
        <v>8.5045809999999999</v>
      </c>
      <c r="J28" s="196">
        <f>'dXdata - Monthly'!CM33</f>
        <v>8.3943290000000008</v>
      </c>
      <c r="K28" s="196">
        <f>'dXdata - Monthly'!CN33</f>
        <v>8.4149790000000007</v>
      </c>
      <c r="L28" s="196">
        <f>'dXdata - Monthly'!CO33</f>
        <v>8.6843299999999992</v>
      </c>
      <c r="M28" s="196">
        <f>'dXdata - Monthly'!CP33</f>
        <v>8.4929059999999996</v>
      </c>
      <c r="N28" s="196">
        <f>'dXdata - Monthly'!CQ33</f>
        <v>8.5000499999999999</v>
      </c>
      <c r="O28" s="196">
        <f>'dXdata - Monthly'!CR33</f>
        <v>8.6858520000000006</v>
      </c>
      <c r="P28" s="196">
        <f>'dXdata - Monthly'!CS33</f>
        <v>8.5782059999999998</v>
      </c>
      <c r="Q28" s="196">
        <f>'dXdata - Monthly'!CT33</f>
        <v>8.7881330000000002</v>
      </c>
      <c r="R28" s="196">
        <f>'dXdata - Monthly'!CU33</f>
        <v>8.8263289999999994</v>
      </c>
      <c r="S28" s="196">
        <f>'dXdata - Monthly'!CV33</f>
        <v>8.7327270000000006</v>
      </c>
      <c r="T28" s="221" t="e">
        <f>'dXdata - Monthly'!CW33</f>
        <v>#N/A</v>
      </c>
      <c r="U28" s="285" t="e">
        <f>'dXdata - Monthly'!CX33</f>
        <v>#N/A</v>
      </c>
      <c r="V28" s="245"/>
    </row>
    <row r="29" spans="1:22" s="204" customFormat="1" ht="16.5" customHeight="1" x14ac:dyDescent="0.25">
      <c r="A29" s="258">
        <v>26</v>
      </c>
      <c r="B29" s="72" t="s">
        <v>45</v>
      </c>
      <c r="C29" s="61" t="s">
        <v>46</v>
      </c>
      <c r="D29" s="62"/>
      <c r="E29" s="71" t="s">
        <v>249</v>
      </c>
      <c r="F29" s="98">
        <f>'dXdata - Annual'!G34</f>
        <v>41.034432390100214</v>
      </c>
      <c r="G29" s="98">
        <f>'dXdata - Annual'!H34</f>
        <v>41.477947072566117</v>
      </c>
      <c r="H29" s="99" t="e">
        <f>'dXdata - Annual'!I34</f>
        <v>#N/A</v>
      </c>
      <c r="I29" s="168">
        <f>'dXdata - Monthly'!CL34</f>
        <v>3.4589047518442482</v>
      </c>
      <c r="J29" s="169">
        <f>'dXdata - Monthly'!CM34</f>
        <v>3.354777026535817</v>
      </c>
      <c r="K29" s="169">
        <f>'dXdata - Monthly'!CN34</f>
        <v>3.417672341293887</v>
      </c>
      <c r="L29" s="169">
        <f>'dXdata - Monthly'!CO34</f>
        <v>3.5218574201052539</v>
      </c>
      <c r="M29" s="169">
        <f>'dXdata - Monthly'!CP34</f>
        <v>3.5373379193804086</v>
      </c>
      <c r="N29" s="169">
        <f>'dXdata - Monthly'!CQ34</f>
        <v>3.5725979836180897</v>
      </c>
      <c r="O29" s="169">
        <f>'dXdata - Monthly'!CR34</f>
        <v>3.653704907302489</v>
      </c>
      <c r="P29" s="169">
        <f>'dXdata - Monthly'!CS34</f>
        <v>3.6045167312393382</v>
      </c>
      <c r="Q29" s="169">
        <f>'dXdata - Monthly'!CT34</f>
        <v>3.6786541118962566</v>
      </c>
      <c r="R29" s="169">
        <f>'dXdata - Monthly'!CU34</f>
        <v>3.6772879153619615</v>
      </c>
      <c r="S29" s="169">
        <f>'dXdata - Monthly'!CV34</f>
        <v>3.6077529768479049</v>
      </c>
      <c r="T29" s="222" t="e">
        <f>'dXdata - Monthly'!CW34</f>
        <v>#N/A</v>
      </c>
      <c r="U29" s="286" t="e">
        <f>'dXdata - Monthly'!CX34</f>
        <v>#N/A</v>
      </c>
      <c r="V29" s="245"/>
    </row>
    <row r="30" spans="1:22" s="208" customFormat="1" ht="16.5" customHeight="1" x14ac:dyDescent="0.25">
      <c r="A30" s="257">
        <v>28</v>
      </c>
      <c r="B30" s="112" t="s">
        <v>47</v>
      </c>
      <c r="C30" s="103" t="s">
        <v>48</v>
      </c>
      <c r="D30" s="104"/>
      <c r="E30" s="179" t="s">
        <v>49</v>
      </c>
      <c r="F30" s="123">
        <f>'dXdata - Annual'!G36</f>
        <v>17306</v>
      </c>
      <c r="G30" s="123">
        <f>'dXdata - Annual'!H36</f>
        <v>19579</v>
      </c>
      <c r="H30" s="124">
        <f>'dXdata - Annual'!I36</f>
        <v>24369</v>
      </c>
      <c r="I30" s="177">
        <f>'dXdata - Monthly'!CL36</f>
        <v>1951</v>
      </c>
      <c r="J30" s="178">
        <f>'dXdata - Monthly'!CM36</f>
        <v>1674</v>
      </c>
      <c r="K30" s="178">
        <f>'dXdata - Monthly'!CN36</f>
        <v>1760</v>
      </c>
      <c r="L30" s="178">
        <f>'dXdata - Monthly'!CO36</f>
        <v>1831</v>
      </c>
      <c r="M30" s="178">
        <f>'dXdata - Monthly'!CP36</f>
        <v>1996</v>
      </c>
      <c r="N30" s="178">
        <f>'dXdata - Monthly'!CQ36</f>
        <v>1966</v>
      </c>
      <c r="O30" s="178">
        <f>'dXdata - Monthly'!CR36</f>
        <v>2471</v>
      </c>
      <c r="P30" s="178">
        <f>'dXdata - Monthly'!CS36</f>
        <v>1675</v>
      </c>
      <c r="Q30" s="178">
        <f>'dXdata - Monthly'!CT36</f>
        <v>2090</v>
      </c>
      <c r="R30" s="178">
        <f>'dXdata - Monthly'!CU36</f>
        <v>2690</v>
      </c>
      <c r="S30" s="178">
        <f>'dXdata - Monthly'!CV36</f>
        <v>2548</v>
      </c>
      <c r="T30" s="223">
        <f>'dXdata - Monthly'!CW36</f>
        <v>1717</v>
      </c>
      <c r="U30" s="287">
        <f>'dXdata - Monthly'!CX36</f>
        <v>1629</v>
      </c>
      <c r="V30" s="249"/>
    </row>
    <row r="31" spans="1:22" s="204" customFormat="1" ht="16.5" customHeight="1" x14ac:dyDescent="0.25">
      <c r="A31" s="258">
        <v>29</v>
      </c>
      <c r="B31" s="72" t="s">
        <v>50</v>
      </c>
      <c r="C31" s="61" t="s">
        <v>51</v>
      </c>
      <c r="D31" s="62"/>
      <c r="E31" s="71" t="s">
        <v>222</v>
      </c>
      <c r="F31" s="93">
        <f>'dXdata - Annual'!G37</f>
        <v>2374</v>
      </c>
      <c r="G31" s="93">
        <f>'dXdata - Annual'!H37</f>
        <v>2572</v>
      </c>
      <c r="H31" s="100">
        <f>'dXdata - Annual'!I37</f>
        <v>2587</v>
      </c>
      <c r="I31" s="166">
        <f>'dXdata - Monthly'!CL37</f>
        <v>192</v>
      </c>
      <c r="J31" s="167">
        <f>'dXdata - Monthly'!CM37</f>
        <v>203</v>
      </c>
      <c r="K31" s="167">
        <f>'dXdata - Monthly'!CN37</f>
        <v>224</v>
      </c>
      <c r="L31" s="167">
        <f>'dXdata - Monthly'!CO37</f>
        <v>266</v>
      </c>
      <c r="M31" s="167">
        <f>'dXdata - Monthly'!CP37</f>
        <v>218</v>
      </c>
      <c r="N31" s="167">
        <f>'dXdata - Monthly'!CQ37</f>
        <v>184</v>
      </c>
      <c r="O31" s="167">
        <f>'dXdata - Monthly'!CR37</f>
        <v>252</v>
      </c>
      <c r="P31" s="167">
        <f>'dXdata - Monthly'!CS37</f>
        <v>260</v>
      </c>
      <c r="Q31" s="167">
        <f>'dXdata - Monthly'!CT37</f>
        <v>202</v>
      </c>
      <c r="R31" s="167">
        <f>'dXdata - Monthly'!CU37</f>
        <v>191</v>
      </c>
      <c r="S31" s="167">
        <f>'dXdata - Monthly'!CV37</f>
        <v>216</v>
      </c>
      <c r="T31" s="224">
        <f>'dXdata - Monthly'!CW37</f>
        <v>179</v>
      </c>
      <c r="U31" s="288" t="e">
        <f>'dXdata - Monthly'!CX37</f>
        <v>#N/A</v>
      </c>
      <c r="V31" s="245"/>
    </row>
    <row r="32" spans="1:22" s="204" customFormat="1" ht="16.5" customHeight="1" x14ac:dyDescent="0.25">
      <c r="A32" s="257">
        <v>31</v>
      </c>
      <c r="B32" s="112" t="s">
        <v>53</v>
      </c>
      <c r="C32" s="103" t="s">
        <v>52</v>
      </c>
      <c r="D32" s="104"/>
      <c r="E32" s="113" t="s">
        <v>250</v>
      </c>
      <c r="F32" s="123">
        <f>'dXdata - Annual'!G38</f>
        <v>29659</v>
      </c>
      <c r="G32" s="123">
        <f>'dXdata - Annual'!H38</f>
        <v>27407</v>
      </c>
      <c r="H32" s="124">
        <f>'dXdata - Annual'!I38</f>
        <v>26981</v>
      </c>
      <c r="I32" s="177">
        <f>'dXdata - Monthly'!CL38</f>
        <v>1649</v>
      </c>
      <c r="J32" s="178">
        <f>'dXdata - Monthly'!CM38</f>
        <v>2132</v>
      </c>
      <c r="K32" s="178">
        <f>'dXdata - Monthly'!CN38</f>
        <v>2658</v>
      </c>
      <c r="L32" s="178">
        <f>'dXdata - Monthly'!CO38</f>
        <v>2876</v>
      </c>
      <c r="M32" s="178">
        <f>'dXdata - Monthly'!CP38</f>
        <v>3090</v>
      </c>
      <c r="N32" s="178">
        <f>'dXdata - Monthly'!CQ38</f>
        <v>2737</v>
      </c>
      <c r="O32" s="178">
        <f>'dXdata - Monthly'!CR38</f>
        <v>2374</v>
      </c>
      <c r="P32" s="178">
        <f>'dXdata - Monthly'!CS38</f>
        <v>2182</v>
      </c>
      <c r="Q32" s="178">
        <f>'dXdata - Monthly'!CT38</f>
        <v>2000</v>
      </c>
      <c r="R32" s="178">
        <f>'dXdata - Monthly'!CU38</f>
        <v>2170</v>
      </c>
      <c r="S32" s="178">
        <f>'dXdata - Monthly'!CV38</f>
        <v>1793</v>
      </c>
      <c r="T32" s="223">
        <f>'dXdata - Monthly'!CW38</f>
        <v>1320</v>
      </c>
      <c r="U32" s="287">
        <f>'dXdata - Monthly'!CX38</f>
        <v>1451</v>
      </c>
      <c r="V32" s="245"/>
    </row>
    <row r="33" spans="1:22" s="204" customFormat="1" ht="16.5" customHeight="1" x14ac:dyDescent="0.25">
      <c r="A33" s="258">
        <v>32</v>
      </c>
      <c r="B33" s="72" t="s">
        <v>54</v>
      </c>
      <c r="C33" s="61" t="s">
        <v>51</v>
      </c>
      <c r="D33" s="62"/>
      <c r="E33" s="71" t="s">
        <v>251</v>
      </c>
      <c r="F33" s="181">
        <f>'dXdata - Annual'!G40</f>
        <v>76.273627362736278</v>
      </c>
      <c r="G33" s="181">
        <f>'dXdata - Annual'!H40</f>
        <v>80.608823529411765</v>
      </c>
      <c r="H33" s="182">
        <f>'dXdata - Annual'!I40</f>
        <v>72.329303273195194</v>
      </c>
      <c r="I33" s="184">
        <f>'dXdata - Monthly'!CL40*100</f>
        <v>77.164248947122132</v>
      </c>
      <c r="J33" s="183">
        <f>'dXdata - Monthly'!CM40*100</f>
        <v>78.642567318332723</v>
      </c>
      <c r="K33" s="183">
        <f>'dXdata - Monthly'!CN40*100</f>
        <v>83.769303498266623</v>
      </c>
      <c r="L33" s="183">
        <f>'dXdata - Monthly'!CO40*100</f>
        <v>82.383271268977367</v>
      </c>
      <c r="M33" s="183">
        <f>'dXdata - Monthly'!CP40*100</f>
        <v>71.247406041042197</v>
      </c>
      <c r="N33" s="183">
        <f>'dXdata - Monthly'!CQ40*100</f>
        <v>72.064244339125864</v>
      </c>
      <c r="O33" s="183">
        <f>'dXdata - Monthly'!CR40*100</f>
        <v>65.889536497363309</v>
      </c>
      <c r="P33" s="183">
        <f>'dXdata - Monthly'!CS40*100</f>
        <v>61.690698331919705</v>
      </c>
      <c r="Q33" s="183">
        <f>'dXdata - Monthly'!CT40*100</f>
        <v>54.244643341470031</v>
      </c>
      <c r="R33" s="183">
        <f>'dXdata - Monthly'!CU40*100</f>
        <v>66.482843137254903</v>
      </c>
      <c r="S33" s="183">
        <f>'dXdata - Monthly'!CV40*100</f>
        <v>77.051998281048554</v>
      </c>
      <c r="T33" s="225">
        <f>'dXdata - Monthly'!CW40*100</f>
        <v>106.62358642972536</v>
      </c>
      <c r="U33" s="289">
        <f>'dXdata - Monthly'!CX40*100</f>
        <v>50.103591160220994</v>
      </c>
      <c r="V33" s="245"/>
    </row>
    <row r="34" spans="1:22" s="204" customFormat="1" ht="16.5" customHeight="1" thickBot="1" x14ac:dyDescent="0.3">
      <c r="A34" s="257">
        <v>33</v>
      </c>
      <c r="B34" s="115" t="s">
        <v>55</v>
      </c>
      <c r="C34" s="103" t="s">
        <v>44</v>
      </c>
      <c r="D34" s="117"/>
      <c r="E34" s="118" t="s">
        <v>252</v>
      </c>
      <c r="F34" s="144">
        <f>'dXdata - Annual'!G39</f>
        <v>511.47158333333334</v>
      </c>
      <c r="G34" s="144">
        <f>'dXdata - Annual'!H39</f>
        <v>536.57541666666668</v>
      </c>
      <c r="H34" s="145">
        <f>'dXdata - Annual'!I39</f>
        <v>606.05241666666666</v>
      </c>
      <c r="I34" s="147">
        <f>'dXdata - Monthly'!CL39/1000</f>
        <v>569.38900000000001</v>
      </c>
      <c r="J34" s="146">
        <f>'dXdata - Monthly'!CM39/1000</f>
        <v>583.10699999999997</v>
      </c>
      <c r="K34" s="146">
        <f>'dXdata - Monthly'!CN39/1000</f>
        <v>596.21100000000001</v>
      </c>
      <c r="L34" s="146">
        <f>'dXdata - Monthly'!CO39/1000</f>
        <v>608.53499999999997</v>
      </c>
      <c r="M34" s="146">
        <f>'dXdata - Monthly'!CP39/1000</f>
        <v>612.80399999999997</v>
      </c>
      <c r="N34" s="146">
        <f>'dXdata - Monthly'!CQ39/1000</f>
        <v>623.18200000000002</v>
      </c>
      <c r="O34" s="146">
        <f>'dXdata - Monthly'!CR39/1000</f>
        <v>606.42499999999995</v>
      </c>
      <c r="P34" s="146">
        <f>'dXdata - Monthly'!CS39/1000</f>
        <v>609.23</v>
      </c>
      <c r="Q34" s="146">
        <f>'dXdata - Monthly'!CT39/1000</f>
        <v>622.20500000000004</v>
      </c>
      <c r="R34" s="146">
        <f>'dXdata - Monthly'!CU39/1000</f>
        <v>620.81100000000004</v>
      </c>
      <c r="S34" s="146">
        <f>'dXdata - Monthly'!CV39/1000</f>
        <v>615.66800000000001</v>
      </c>
      <c r="T34" s="226">
        <f>'dXdata - Monthly'!CW39/1000</f>
        <v>605.06200000000001</v>
      </c>
      <c r="U34" s="290">
        <f>'dXdata - Monthly'!CX39/1000</f>
        <v>605.02599999999995</v>
      </c>
      <c r="V34" s="245"/>
    </row>
    <row r="35" spans="1:22" s="204" customFormat="1" ht="16.5" customHeight="1" thickBot="1" x14ac:dyDescent="0.35">
      <c r="A35" s="257"/>
      <c r="B35" s="148" t="s">
        <v>56</v>
      </c>
      <c r="C35" s="149"/>
      <c r="D35" s="150"/>
      <c r="E35" s="230" t="s">
        <v>56</v>
      </c>
      <c r="F35" s="231"/>
      <c r="G35" s="231"/>
      <c r="H35" s="231"/>
      <c r="I35" s="232"/>
      <c r="J35" s="232"/>
      <c r="K35" s="232"/>
      <c r="L35" s="232"/>
      <c r="M35" s="232"/>
      <c r="N35" s="232"/>
      <c r="O35" s="232"/>
      <c r="P35" s="232"/>
      <c r="Q35" s="232"/>
      <c r="R35" s="232"/>
      <c r="S35" s="232"/>
      <c r="T35" s="243"/>
      <c r="U35" s="280"/>
      <c r="V35" s="245"/>
    </row>
    <row r="36" spans="1:22" s="209" customFormat="1" ht="16.5" customHeight="1" x14ac:dyDescent="0.25">
      <c r="A36" s="260">
        <v>35</v>
      </c>
      <c r="B36" s="153" t="s">
        <v>57</v>
      </c>
      <c r="C36" s="153" t="s">
        <v>46</v>
      </c>
      <c r="D36" s="154"/>
      <c r="E36" s="74" t="s">
        <v>253</v>
      </c>
      <c r="F36" s="181">
        <f>'dXdata - Annual'!G41</f>
        <v>107.20479247926475</v>
      </c>
      <c r="G36" s="181">
        <f>'dXdata - Annual'!H41</f>
        <v>400.61625460451711</v>
      </c>
      <c r="H36" s="182">
        <f>'dXdata - Annual'!I41</f>
        <v>409.44612920974185</v>
      </c>
      <c r="I36" s="172">
        <f>'dXdata - Monthly'!CL41</f>
        <v>34.541273173054449</v>
      </c>
      <c r="J36" s="197">
        <f>'dXdata - Monthly'!CM41</f>
        <v>37.628977647654295</v>
      </c>
      <c r="K36" s="197">
        <f>'dXdata - Monthly'!CN41</f>
        <v>34.388368560020069</v>
      </c>
      <c r="L36" s="197">
        <f>'dXdata - Monthly'!CO41</f>
        <v>38.561856229541604</v>
      </c>
      <c r="M36" s="197">
        <f>'dXdata - Monthly'!CP41</f>
        <v>36.636123888704276</v>
      </c>
      <c r="N36" s="197">
        <f>'dXdata - Monthly'!CQ41</f>
        <v>34.818951502256773</v>
      </c>
      <c r="O36" s="197">
        <f>'dXdata - Monthly'!CR41</f>
        <v>33.472000406948617</v>
      </c>
      <c r="P36" s="197">
        <f>'dXdata - Monthly'!CS41</f>
        <v>33.882291929245326</v>
      </c>
      <c r="Q36" s="197">
        <f>'dXdata - Monthly'!CT41</f>
        <v>31.300570241765413</v>
      </c>
      <c r="R36" s="197">
        <f>'dXdata - Monthly'!CU41</f>
        <v>33.483691510008185</v>
      </c>
      <c r="S36" s="197">
        <f>'dXdata - Monthly'!CV41</f>
        <v>30.998257448641699</v>
      </c>
      <c r="T36" s="227">
        <f>'dXdata - Monthly'!CW41</f>
        <v>29.733766671901201</v>
      </c>
      <c r="U36" s="291" t="e">
        <f>'dXdata - Monthly'!CX41</f>
        <v>#N/A</v>
      </c>
      <c r="V36" s="250"/>
    </row>
    <row r="37" spans="1:22" s="209" customFormat="1" ht="16.5" customHeight="1" x14ac:dyDescent="0.25">
      <c r="A37" s="261">
        <v>36</v>
      </c>
      <c r="B37" s="112" t="s">
        <v>58</v>
      </c>
      <c r="C37" s="112" t="s">
        <v>46</v>
      </c>
      <c r="D37" s="125"/>
      <c r="E37" s="126" t="s">
        <v>217</v>
      </c>
      <c r="F37" s="121">
        <f>'dXdata - Annual'!G42</f>
        <v>108.54391600000002</v>
      </c>
      <c r="G37" s="121">
        <f>'dXdata - Annual'!H42</f>
        <v>104.25468999999998</v>
      </c>
      <c r="H37" s="122">
        <f>'dXdata - Annual'!I42</f>
        <v>102.17856400000002</v>
      </c>
      <c r="I37" s="173">
        <f>'dXdata - Monthly'!CL42</f>
        <v>8.3439110000000003</v>
      </c>
      <c r="J37" s="174">
        <f>'dXdata - Monthly'!CM42</f>
        <v>8.7803050000000002</v>
      </c>
      <c r="K37" s="174">
        <f>'dXdata - Monthly'!CN42</f>
        <v>8.3841059999999992</v>
      </c>
      <c r="L37" s="174">
        <f>'dXdata - Monthly'!CO42</f>
        <v>8.5502690000000001</v>
      </c>
      <c r="M37" s="174">
        <f>'dXdata - Monthly'!CP42</f>
        <v>8.6117740000000005</v>
      </c>
      <c r="N37" s="174">
        <f>'dXdata - Monthly'!CQ42</f>
        <v>8.3750590000000003</v>
      </c>
      <c r="O37" s="174">
        <f>'dXdata - Monthly'!CR42</f>
        <v>8.6194860000000002</v>
      </c>
      <c r="P37" s="174">
        <f>'dXdata - Monthly'!CS42</f>
        <v>8.3315029999999997</v>
      </c>
      <c r="Q37" s="174">
        <f>'dXdata - Monthly'!CT42</f>
        <v>8.2275120000000008</v>
      </c>
      <c r="R37" s="174">
        <f>'dXdata - Monthly'!CU42</f>
        <v>8.6686820000000004</v>
      </c>
      <c r="S37" s="174">
        <f>'dXdata - Monthly'!CV42</f>
        <v>8.5381999999999998</v>
      </c>
      <c r="T37" s="228">
        <f>'dXdata - Monthly'!CW42</f>
        <v>8.747757</v>
      </c>
      <c r="U37" s="292" t="e">
        <f>'dXdata - Monthly'!CX42</f>
        <v>#N/A</v>
      </c>
      <c r="V37" s="250"/>
    </row>
    <row r="38" spans="1:22" s="209" customFormat="1" ht="16.5" customHeight="1" x14ac:dyDescent="0.25">
      <c r="A38" s="260">
        <v>39</v>
      </c>
      <c r="B38" s="72" t="s">
        <v>59</v>
      </c>
      <c r="C38" s="72" t="s">
        <v>48</v>
      </c>
      <c r="D38" s="73"/>
      <c r="E38" s="74" t="s">
        <v>218</v>
      </c>
      <c r="F38" s="93">
        <f>'dXdata - Annual'!G45</f>
        <v>133</v>
      </c>
      <c r="G38" s="93">
        <f>'dXdata - Annual'!H45</f>
        <v>142</v>
      </c>
      <c r="H38" s="100">
        <f>'dXdata - Annual'!I45</f>
        <v>156</v>
      </c>
      <c r="I38" s="170">
        <f>'dXdata - Monthly'!CL45</f>
        <v>17</v>
      </c>
      <c r="J38" s="171">
        <f>'dXdata - Monthly'!CM45</f>
        <v>21</v>
      </c>
      <c r="K38" s="171">
        <f>'dXdata - Monthly'!CN45</f>
        <v>15</v>
      </c>
      <c r="L38" s="171">
        <f>'dXdata - Monthly'!CO45</f>
        <v>17</v>
      </c>
      <c r="M38" s="171">
        <f>'dXdata - Monthly'!CP45</f>
        <v>12</v>
      </c>
      <c r="N38" s="171">
        <f>'dXdata - Monthly'!CQ45</f>
        <v>10</v>
      </c>
      <c r="O38" s="171">
        <f>'dXdata - Monthly'!CR45</f>
        <v>9</v>
      </c>
      <c r="P38" s="171">
        <f>'dXdata - Monthly'!CS45</f>
        <v>8</v>
      </c>
      <c r="Q38" s="171">
        <f>'dXdata - Monthly'!CT45</f>
        <v>6</v>
      </c>
      <c r="R38" s="171">
        <f>'dXdata - Monthly'!CU45</f>
        <v>15</v>
      </c>
      <c r="S38" s="171">
        <f>'dXdata - Monthly'!CV45</f>
        <v>18</v>
      </c>
      <c r="T38" s="229">
        <f>'dXdata - Monthly'!CW45</f>
        <v>8</v>
      </c>
      <c r="U38" s="293" t="e">
        <f>'dXdata - Monthly'!CX45</f>
        <v>#N/A</v>
      </c>
      <c r="V38" s="250"/>
    </row>
    <row r="39" spans="1:22" s="209" customFormat="1" ht="16.5" customHeight="1" thickBot="1" x14ac:dyDescent="0.3">
      <c r="A39" s="262">
        <v>41</v>
      </c>
      <c r="B39" s="151" t="s">
        <v>60</v>
      </c>
      <c r="C39" s="151" t="s">
        <v>52</v>
      </c>
      <c r="D39" s="152"/>
      <c r="E39" s="152" t="s">
        <v>254</v>
      </c>
      <c r="F39" s="144">
        <f>'dXdata - Annual'!G46</f>
        <v>5697.5676698999996</v>
      </c>
      <c r="G39" s="144">
        <f>'dXdata - Annual'!H46</f>
        <v>5970.1938997299994</v>
      </c>
      <c r="H39" s="145">
        <f>'dXdata - Annual'!I46</f>
        <v>9326.8945195600008</v>
      </c>
      <c r="I39" s="175">
        <f>'dXdata - Monthly'!CL46</f>
        <v>457.39475508999999</v>
      </c>
      <c r="J39" s="176">
        <f>'dXdata - Monthly'!CM46</f>
        <v>659.99935876999996</v>
      </c>
      <c r="K39" s="176">
        <f>'dXdata - Monthly'!CN46</f>
        <v>810.17077355999993</v>
      </c>
      <c r="L39" s="176">
        <f>'dXdata - Monthly'!CO46</f>
        <v>1277.5301501000001</v>
      </c>
      <c r="M39" s="176">
        <f>'dXdata - Monthly'!CP46</f>
        <v>506.58950785000007</v>
      </c>
      <c r="N39" s="176">
        <f>'dXdata - Monthly'!CQ46</f>
        <v>667.78289321000011</v>
      </c>
      <c r="O39" s="176">
        <f>'dXdata - Monthly'!CR46</f>
        <v>618.78582211000003</v>
      </c>
      <c r="P39" s="176">
        <f>'dXdata - Monthly'!CS46</f>
        <v>757.65511642000001</v>
      </c>
      <c r="Q39" s="176">
        <f>'dXdata - Monthly'!CT46</f>
        <v>828.69415279000009</v>
      </c>
      <c r="R39" s="176">
        <f>'dXdata - Monthly'!CU46</f>
        <v>683.46549187000005</v>
      </c>
      <c r="S39" s="176">
        <f>'dXdata - Monthly'!CV46</f>
        <v>1222.7612846100001</v>
      </c>
      <c r="T39" s="263">
        <f>'dXdata - Monthly'!CW46</f>
        <v>836.06521318</v>
      </c>
      <c r="U39" s="294">
        <f>'dXdata - Monthly'!CX46</f>
        <v>397.27733051000001</v>
      </c>
      <c r="V39" s="250"/>
    </row>
    <row r="40" spans="1:22" s="203" customFormat="1" ht="27.75" customHeight="1" x14ac:dyDescent="0.2">
      <c r="A40" s="4"/>
      <c r="B40" s="198"/>
      <c r="C40" s="199"/>
      <c r="D40" s="199"/>
      <c r="E40" s="296" t="s">
        <v>243</v>
      </c>
      <c r="F40" s="296"/>
      <c r="G40" s="296"/>
      <c r="H40" s="296"/>
      <c r="I40" s="296"/>
      <c r="J40" s="296"/>
      <c r="K40" s="296"/>
      <c r="L40" s="296"/>
      <c r="M40" s="296"/>
      <c r="N40" s="296"/>
      <c r="O40" s="296"/>
      <c r="P40" s="296"/>
      <c r="Q40" s="296"/>
      <c r="R40" s="296"/>
      <c r="S40" s="296"/>
      <c r="T40" s="296"/>
      <c r="U40" s="269"/>
      <c r="V40" s="54"/>
    </row>
    <row r="41" spans="1:22" s="203" customFormat="1" ht="12.75" customHeight="1" x14ac:dyDescent="0.35">
      <c r="A41" s="4"/>
      <c r="B41" s="198"/>
      <c r="C41" s="199"/>
      <c r="D41" s="199"/>
      <c r="E41" s="54" t="s">
        <v>244</v>
      </c>
      <c r="F41" s="89"/>
      <c r="G41" s="89"/>
      <c r="H41" s="89"/>
      <c r="I41" s="89"/>
      <c r="J41" s="89"/>
      <c r="K41" s="89"/>
      <c r="L41" s="89"/>
      <c r="M41" s="89"/>
      <c r="N41" s="89"/>
      <c r="O41" s="89"/>
      <c r="P41" s="89"/>
      <c r="Q41" s="89"/>
      <c r="R41" s="89"/>
      <c r="S41" s="89"/>
      <c r="T41" s="89"/>
      <c r="U41" s="89"/>
      <c r="V41" s="54"/>
    </row>
    <row r="42" spans="1:22" s="203" customFormat="1" hidden="1" x14ac:dyDescent="0.35">
      <c r="A42" s="4"/>
      <c r="B42" s="198"/>
      <c r="C42" s="199"/>
      <c r="D42" s="199"/>
      <c r="E42" s="54" t="s">
        <v>221</v>
      </c>
      <c r="F42" s="89"/>
      <c r="G42" s="89"/>
      <c r="H42" s="89"/>
      <c r="I42" s="89"/>
      <c r="J42" s="89"/>
      <c r="K42" s="89"/>
      <c r="L42" s="89"/>
      <c r="M42" s="89"/>
      <c r="N42" s="89"/>
      <c r="O42" s="89"/>
      <c r="P42" s="89"/>
      <c r="Q42" s="89"/>
      <c r="R42" s="89"/>
      <c r="S42" s="89"/>
      <c r="T42" s="89"/>
      <c r="U42" s="89"/>
      <c r="V42" s="54"/>
    </row>
    <row r="43" spans="1:22" s="203" customFormat="1" x14ac:dyDescent="0.35">
      <c r="A43" s="4"/>
      <c r="B43" s="198"/>
      <c r="C43" s="199"/>
      <c r="D43" s="199"/>
      <c r="E43" s="54" t="s">
        <v>61</v>
      </c>
      <c r="F43" s="89"/>
      <c r="G43" s="89"/>
      <c r="H43" s="89"/>
      <c r="I43" s="89"/>
      <c r="J43" s="89"/>
      <c r="K43" s="89"/>
      <c r="L43" s="89"/>
      <c r="M43" s="89"/>
      <c r="N43" s="89"/>
      <c r="O43" s="89"/>
      <c r="P43" s="89"/>
      <c r="Q43" s="89"/>
      <c r="R43" s="89"/>
      <c r="S43" s="89"/>
      <c r="T43" s="89"/>
      <c r="U43" s="89"/>
      <c r="V43" s="54"/>
    </row>
    <row r="44" spans="1:22" s="203" customFormat="1" x14ac:dyDescent="0.35">
      <c r="A44" s="4"/>
      <c r="B44" s="198"/>
      <c r="C44" s="199"/>
      <c r="D44" s="199"/>
      <c r="E44" s="200" t="s">
        <v>223</v>
      </c>
      <c r="F44" s="201"/>
      <c r="G44" s="201"/>
      <c r="H44" s="201"/>
      <c r="I44" s="89"/>
      <c r="J44" s="89"/>
      <c r="K44" s="89"/>
      <c r="L44" s="89"/>
      <c r="M44" s="89"/>
      <c r="N44" s="89"/>
      <c r="O44" s="89"/>
      <c r="P44" s="89"/>
      <c r="Q44" s="89"/>
      <c r="R44" s="89"/>
      <c r="S44" s="89"/>
      <c r="T44" s="89"/>
      <c r="U44" s="89"/>
      <c r="V44" s="54"/>
    </row>
    <row r="45" spans="1:22" s="203" customFormat="1" x14ac:dyDescent="0.35">
      <c r="A45" s="4"/>
      <c r="B45" s="198"/>
      <c r="C45" s="199"/>
      <c r="D45" s="199"/>
      <c r="E45" s="200" t="s">
        <v>225</v>
      </c>
      <c r="F45" s="201"/>
      <c r="G45" s="201"/>
      <c r="H45" s="201"/>
      <c r="I45" s="89"/>
      <c r="J45" s="89"/>
      <c r="K45" s="89"/>
      <c r="L45" s="89"/>
      <c r="M45" s="89"/>
      <c r="N45" s="89"/>
      <c r="O45" s="89"/>
      <c r="P45" s="89"/>
      <c r="Q45" s="89"/>
      <c r="R45" s="89"/>
      <c r="S45" s="89"/>
      <c r="T45" s="89"/>
      <c r="U45" s="89"/>
      <c r="V45" s="54"/>
    </row>
    <row r="46" spans="1:22" s="203" customFormat="1" ht="12" customHeight="1" x14ac:dyDescent="0.35">
      <c r="A46" s="4"/>
      <c r="B46" s="198"/>
      <c r="C46" s="199"/>
      <c r="D46" s="199"/>
      <c r="E46" s="295" t="s">
        <v>255</v>
      </c>
      <c r="F46" s="295"/>
      <c r="G46" s="295"/>
      <c r="H46" s="295"/>
      <c r="I46" s="186"/>
      <c r="J46" s="186"/>
      <c r="K46" s="186"/>
      <c r="L46" s="186"/>
      <c r="M46" s="186"/>
      <c r="N46" s="186"/>
      <c r="O46" s="186"/>
      <c r="P46" s="186"/>
      <c r="Q46" s="186"/>
      <c r="R46" s="186"/>
      <c r="S46" s="186"/>
      <c r="T46" s="186"/>
      <c r="U46" s="186"/>
      <c r="V46" s="54"/>
    </row>
    <row r="47" spans="1:22" s="203" customFormat="1" ht="12.65" customHeight="1" x14ac:dyDescent="0.35">
      <c r="A47" s="4"/>
      <c r="B47" s="198"/>
      <c r="C47" s="199"/>
      <c r="D47" s="199"/>
      <c r="E47" s="295" t="s">
        <v>256</v>
      </c>
      <c r="F47" s="295"/>
      <c r="G47" s="295"/>
      <c r="H47" s="295"/>
      <c r="I47" s="295"/>
      <c r="J47" s="295"/>
      <c r="K47" s="295"/>
      <c r="L47" s="295"/>
      <c r="M47" s="295"/>
      <c r="N47" s="295"/>
      <c r="O47" s="295"/>
      <c r="P47" s="295"/>
      <c r="Q47" s="295"/>
      <c r="R47" s="295"/>
      <c r="S47" s="295"/>
      <c r="T47" s="295"/>
      <c r="U47" s="268"/>
      <c r="V47" s="54"/>
    </row>
    <row r="48" spans="1:22" s="203" customFormat="1" ht="10.5" customHeight="1" x14ac:dyDescent="0.35">
      <c r="A48" s="4"/>
      <c r="B48" s="198"/>
      <c r="C48" s="199"/>
      <c r="D48" s="199"/>
      <c r="E48" s="295" t="s">
        <v>257</v>
      </c>
      <c r="F48" s="295"/>
      <c r="G48" s="295"/>
      <c r="H48" s="295"/>
      <c r="I48" s="186"/>
      <c r="J48" s="186"/>
      <c r="K48" s="186"/>
      <c r="L48" s="186"/>
      <c r="M48" s="186"/>
      <c r="N48" s="186"/>
      <c r="O48" s="186"/>
      <c r="P48" s="186"/>
      <c r="Q48" s="186"/>
      <c r="R48" s="186"/>
      <c r="S48" s="186"/>
      <c r="T48" s="186"/>
      <c r="U48" s="186"/>
      <c r="V48" s="54"/>
    </row>
    <row r="49" spans="1:22" s="203" customFormat="1" x14ac:dyDescent="0.35">
      <c r="A49" s="4"/>
      <c r="B49" s="198"/>
      <c r="C49" s="199"/>
      <c r="D49" s="199"/>
      <c r="E49" s="295" t="s">
        <v>258</v>
      </c>
      <c r="F49" s="295"/>
      <c r="G49" s="295"/>
      <c r="H49" s="295"/>
      <c r="I49" s="295"/>
      <c r="J49" s="295"/>
      <c r="K49" s="295"/>
      <c r="L49" s="295"/>
      <c r="M49" s="295"/>
      <c r="N49" s="295"/>
      <c r="O49" s="295"/>
      <c r="P49" s="295"/>
      <c r="Q49" s="295"/>
      <c r="R49" s="295"/>
      <c r="S49" s="295"/>
      <c r="T49" s="295"/>
      <c r="U49" s="268"/>
      <c r="V49" s="54"/>
    </row>
    <row r="50" spans="1:22" s="203" customFormat="1" ht="12.65" customHeight="1" x14ac:dyDescent="0.35">
      <c r="A50" s="4"/>
      <c r="B50" s="198"/>
      <c r="C50" s="199"/>
      <c r="D50" s="199"/>
      <c r="E50" s="295" t="s">
        <v>263</v>
      </c>
      <c r="F50" s="295"/>
      <c r="G50" s="295"/>
      <c r="H50" s="295"/>
      <c r="I50" s="295"/>
      <c r="J50" s="295"/>
      <c r="K50" s="295"/>
      <c r="L50" s="295"/>
      <c r="M50" s="295"/>
      <c r="N50" s="295"/>
      <c r="O50" s="295"/>
      <c r="P50" s="295"/>
      <c r="Q50" s="295"/>
      <c r="R50" s="295"/>
      <c r="S50" s="295"/>
      <c r="T50" s="295"/>
      <c r="U50" s="268"/>
      <c r="V50" s="54"/>
    </row>
    <row r="51" spans="1:22" s="203" customFormat="1" x14ac:dyDescent="0.35">
      <c r="A51" s="4"/>
      <c r="B51" s="198"/>
      <c r="C51" s="199"/>
      <c r="D51" s="199"/>
      <c r="E51" s="54" t="s">
        <v>240</v>
      </c>
      <c r="F51" s="89"/>
      <c r="G51" s="89"/>
      <c r="H51" s="89"/>
      <c r="I51" s="89"/>
      <c r="J51" s="89"/>
      <c r="K51" s="89"/>
      <c r="L51" s="89"/>
      <c r="M51" s="89"/>
      <c r="N51" s="89"/>
      <c r="O51" s="89"/>
      <c r="P51" s="89"/>
      <c r="Q51" s="89"/>
      <c r="R51" s="89"/>
      <c r="S51" s="89"/>
      <c r="T51" s="89"/>
      <c r="U51" s="89"/>
      <c r="V51" s="54"/>
    </row>
    <row r="58" spans="1:22" x14ac:dyDescent="0.2">
      <c r="E58" s="13"/>
    </row>
  </sheetData>
  <sheetProtection algorithmName="SHA-512" hashValue="zgXH6PKa0wvQezXbtU0+ILLL9orn+iVHXJf707PuUidB6lv3wlUCAMYX+98lGC7T1m779sRHHSgqcmtjRXbfWA==" saltValue="+6buuJQ7qqy9f++CvRuu9w=="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35"/>
  <cols>
    <col min="1" max="1" width="3.453125" style="129" customWidth="1"/>
    <col min="2" max="26" width="10.7265625" style="129" customWidth="1"/>
    <col min="27" max="27" width="6.7265625" style="129" customWidth="1"/>
    <col min="28" max="28" width="5.1796875" style="129" customWidth="1"/>
    <col min="29" max="29" width="4.1796875" style="129" customWidth="1"/>
    <col min="30" max="128" width="0" style="131" hidden="1" customWidth="1"/>
    <col min="129" max="16384" width="10.7265625" style="129" hidden="1"/>
  </cols>
  <sheetData>
    <row r="1" spans="1:128" ht="33.5" x14ac:dyDescent="0.75">
      <c r="A1" s="297" t="str">
        <f ca="1">TEXT(TODAY()-30,"MMMM yyyy")</f>
        <v>January 2025</v>
      </c>
      <c r="B1" s="297"/>
      <c r="C1" s="297"/>
      <c r="D1" s="297"/>
      <c r="E1" s="297"/>
      <c r="S1" s="130" t="e">
        <f>Table!#REF!</f>
        <v>#REF!</v>
      </c>
    </row>
    <row r="2" spans="1:128" ht="61.5" x14ac:dyDescent="1.35">
      <c r="A2" s="132" t="s">
        <v>0</v>
      </c>
    </row>
    <row r="3" spans="1:128" s="135" customFormat="1" ht="36" x14ac:dyDescent="0.8">
      <c r="A3" s="133" t="s">
        <v>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row>
    <row r="4" spans="1:128" ht="14.5" x14ac:dyDescent="0.35"/>
    <row r="5" spans="1:128" ht="14.5" x14ac:dyDescent="0.35"/>
    <row r="6" spans="1:128" ht="14.5" x14ac:dyDescent="0.35"/>
    <row r="7" spans="1:128" ht="14.5" x14ac:dyDescent="0.35"/>
    <row r="8" spans="1:128" ht="14.5" x14ac:dyDescent="0.35"/>
    <row r="9" spans="1:128" ht="14.5" x14ac:dyDescent="0.35"/>
    <row r="10" spans="1:128" ht="14.5" x14ac:dyDescent="0.35"/>
    <row r="11" spans="1:128" ht="14.5" x14ac:dyDescent="0.35"/>
    <row r="12" spans="1:128" ht="14.5" x14ac:dyDescent="0.35"/>
    <row r="13" spans="1:128" ht="14.5" x14ac:dyDescent="0.35"/>
    <row r="14" spans="1:128" ht="14.5" x14ac:dyDescent="0.35"/>
    <row r="15" spans="1:128" ht="14.5" x14ac:dyDescent="0.35"/>
    <row r="16" spans="1:128"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1:128" ht="14.5" x14ac:dyDescent="0.35"/>
    <row r="66" spans="1:128" ht="14.5" x14ac:dyDescent="0.35"/>
    <row r="67" spans="1:128" ht="14.5" x14ac:dyDescent="0.35"/>
    <row r="68" spans="1:128" s="135" customFormat="1" ht="36" x14ac:dyDescent="0.8">
      <c r="A68" s="133" t="s">
        <v>19</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row>
    <row r="69" spans="1:128" ht="14.5" x14ac:dyDescent="0.35"/>
    <row r="70" spans="1:128" ht="14.5" x14ac:dyDescent="0.35"/>
    <row r="71" spans="1:128" ht="14.5" x14ac:dyDescent="0.35"/>
    <row r="72" spans="1:128" ht="14.5" x14ac:dyDescent="0.35"/>
    <row r="73" spans="1:128" ht="14.5" x14ac:dyDescent="0.35"/>
    <row r="74" spans="1:128" ht="14.5" x14ac:dyDescent="0.35"/>
    <row r="75" spans="1:128" ht="14.5" x14ac:dyDescent="0.35"/>
    <row r="76" spans="1:128" ht="14.5" x14ac:dyDescent="0.35"/>
    <row r="77" spans="1:128" ht="14.5" x14ac:dyDescent="0.35"/>
    <row r="78" spans="1:128" ht="14.5" x14ac:dyDescent="0.35"/>
    <row r="79" spans="1:128" ht="14.5" x14ac:dyDescent="0.35"/>
    <row r="80" spans="1:128"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spans="1:128" ht="14.5" x14ac:dyDescent="0.35"/>
    <row r="98" spans="1:128" ht="14.5" x14ac:dyDescent="0.35"/>
    <row r="99" spans="1:128" ht="14.5" x14ac:dyDescent="0.35"/>
    <row r="100" spans="1:128" ht="14.5" x14ac:dyDescent="0.35"/>
    <row r="101" spans="1:128" ht="14.5" x14ac:dyDescent="0.35"/>
    <row r="102" spans="1:128" ht="14.5" x14ac:dyDescent="0.35"/>
    <row r="103" spans="1:128" ht="14.5" x14ac:dyDescent="0.35"/>
    <row r="104" spans="1:128" ht="14.5" x14ac:dyDescent="0.35"/>
    <row r="105" spans="1:128" ht="14.5" x14ac:dyDescent="0.35"/>
    <row r="106" spans="1:128" ht="14.5" x14ac:dyDescent="0.35"/>
    <row r="107" spans="1:128" ht="14.5" x14ac:dyDescent="0.35"/>
    <row r="108" spans="1:128" ht="14.5" x14ac:dyDescent="0.35"/>
    <row r="109" spans="1:128" ht="14.5" x14ac:dyDescent="0.35"/>
    <row r="110" spans="1:128" ht="14.5" x14ac:dyDescent="0.35"/>
    <row r="111" spans="1:128" ht="14.5" x14ac:dyDescent="0.35"/>
    <row r="112" spans="1:128" s="135" customFormat="1" ht="36" x14ac:dyDescent="0.8">
      <c r="A112" s="133" t="s">
        <v>24</v>
      </c>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1"/>
      <c r="CN112" s="131"/>
      <c r="CO112" s="131"/>
      <c r="CP112" s="131"/>
      <c r="CQ112" s="131"/>
      <c r="CR112" s="131"/>
      <c r="CS112" s="131"/>
      <c r="CT112" s="131"/>
      <c r="CU112" s="131"/>
      <c r="CV112" s="131"/>
      <c r="CW112" s="131"/>
      <c r="CX112" s="131"/>
      <c r="CY112" s="131"/>
      <c r="CZ112" s="131"/>
      <c r="DA112" s="131"/>
      <c r="DB112" s="131"/>
      <c r="DC112" s="131"/>
      <c r="DD112" s="131"/>
      <c r="DE112" s="131"/>
      <c r="DF112" s="131"/>
      <c r="DG112" s="131"/>
      <c r="DH112" s="131"/>
      <c r="DI112" s="131"/>
      <c r="DJ112" s="131"/>
      <c r="DK112" s="131"/>
      <c r="DL112" s="131"/>
      <c r="DM112" s="131"/>
      <c r="DN112" s="131"/>
      <c r="DO112" s="131"/>
      <c r="DP112" s="131"/>
      <c r="DQ112" s="131"/>
      <c r="DR112" s="131"/>
      <c r="DS112" s="131"/>
      <c r="DT112" s="131"/>
      <c r="DU112" s="131"/>
      <c r="DV112" s="131"/>
      <c r="DW112" s="131"/>
      <c r="DX112" s="131"/>
    </row>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spans="1:128" ht="14.5" x14ac:dyDescent="0.35"/>
    <row r="146" spans="1:128" ht="14.5" x14ac:dyDescent="0.35"/>
    <row r="147" spans="1:128" ht="14.5" x14ac:dyDescent="0.35"/>
    <row r="148" spans="1:128" ht="14.5" x14ac:dyDescent="0.35"/>
    <row r="149" spans="1:128" ht="14.5" x14ac:dyDescent="0.35"/>
    <row r="150" spans="1:128" ht="14.5" x14ac:dyDescent="0.35"/>
    <row r="151" spans="1:128" ht="14.5" x14ac:dyDescent="0.35"/>
    <row r="152" spans="1:128" ht="14.5" x14ac:dyDescent="0.35"/>
    <row r="153" spans="1:128" ht="14.5" x14ac:dyDescent="0.35"/>
    <row r="154" spans="1:128" ht="14.5" x14ac:dyDescent="0.35"/>
    <row r="155" spans="1:128" ht="14.5" x14ac:dyDescent="0.35"/>
    <row r="156" spans="1:128" ht="14.5" x14ac:dyDescent="0.35"/>
    <row r="157" spans="1:128" s="135" customFormat="1" ht="36" x14ac:dyDescent="0.8">
      <c r="A157" s="133" t="s">
        <v>36</v>
      </c>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row>
    <row r="158" spans="1:128" ht="14.5" x14ac:dyDescent="0.35"/>
    <row r="159" spans="1:128" ht="14.5" x14ac:dyDescent="0.35"/>
    <row r="160" spans="1:128"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spans="1:128" ht="14.5" x14ac:dyDescent="0.35"/>
    <row r="194" spans="1:128" ht="14.5" x14ac:dyDescent="0.35"/>
    <row r="195" spans="1:128" ht="14.5" x14ac:dyDescent="0.35"/>
    <row r="196" spans="1:128" ht="14.5" x14ac:dyDescent="0.35"/>
    <row r="197" spans="1:128" ht="14.5" x14ac:dyDescent="0.35"/>
    <row r="198" spans="1:128" ht="14.5" x14ac:dyDescent="0.35"/>
    <row r="199" spans="1:128" ht="14.5" x14ac:dyDescent="0.35"/>
    <row r="200" spans="1:128" s="135" customFormat="1" ht="36" x14ac:dyDescent="0.8">
      <c r="A200" s="133" t="s">
        <v>42</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31"/>
      <c r="BR200" s="131"/>
      <c r="BS200" s="131"/>
      <c r="BT200" s="131"/>
      <c r="BU200" s="131"/>
      <c r="BV200" s="131"/>
      <c r="BW200" s="131"/>
      <c r="BX200" s="131"/>
      <c r="BY200" s="131"/>
      <c r="BZ200" s="131"/>
      <c r="CA200" s="131"/>
      <c r="CB200" s="131"/>
      <c r="CC200" s="131"/>
      <c r="CD200" s="131"/>
      <c r="CE200" s="131"/>
      <c r="CF200" s="131"/>
      <c r="CG200" s="131"/>
      <c r="CH200" s="131"/>
      <c r="CI200" s="131"/>
      <c r="CJ200" s="131"/>
      <c r="CK200" s="131"/>
      <c r="CL200" s="131"/>
      <c r="CM200" s="131"/>
      <c r="CN200" s="131"/>
      <c r="CO200" s="131"/>
      <c r="CP200" s="131"/>
      <c r="CQ200" s="131"/>
      <c r="CR200" s="131"/>
      <c r="CS200" s="131"/>
      <c r="CT200" s="131"/>
      <c r="CU200" s="131"/>
      <c r="CV200" s="131"/>
      <c r="CW200" s="131"/>
      <c r="CX200" s="131"/>
      <c r="CY200" s="131"/>
      <c r="CZ200" s="131"/>
      <c r="DA200" s="131"/>
      <c r="DB200" s="131"/>
      <c r="DC200" s="131"/>
      <c r="DD200" s="131"/>
      <c r="DE200" s="131"/>
      <c r="DF200" s="131"/>
      <c r="DG200" s="131"/>
      <c r="DH200" s="131"/>
      <c r="DI200" s="131"/>
      <c r="DJ200" s="131"/>
      <c r="DK200" s="131"/>
      <c r="DL200" s="131"/>
      <c r="DM200" s="131"/>
      <c r="DN200" s="131"/>
      <c r="DO200" s="131"/>
      <c r="DP200" s="131"/>
      <c r="DQ200" s="131"/>
      <c r="DR200" s="131"/>
      <c r="DS200" s="131"/>
      <c r="DT200" s="131"/>
      <c r="DU200" s="131"/>
      <c r="DV200" s="131"/>
      <c r="DW200" s="131"/>
      <c r="DX200" s="131"/>
    </row>
    <row r="201" spans="1:128" ht="14.5" x14ac:dyDescent="0.35"/>
    <row r="202" spans="1:128" ht="14.5" x14ac:dyDescent="0.35"/>
    <row r="203" spans="1:128" ht="14.5" x14ac:dyDescent="0.35"/>
    <row r="204" spans="1:128" ht="14.5" x14ac:dyDescent="0.35"/>
    <row r="205" spans="1:128" ht="14.5" x14ac:dyDescent="0.35"/>
    <row r="206" spans="1:128" ht="14.5" x14ac:dyDescent="0.35"/>
    <row r="207" spans="1:128" ht="14.5" x14ac:dyDescent="0.35"/>
    <row r="208" spans="1:12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spans="1:128" ht="14.5" x14ac:dyDescent="0.35"/>
    <row r="258" spans="1:128" ht="14.5" x14ac:dyDescent="0.35"/>
    <row r="259" spans="1:128" ht="14.5" x14ac:dyDescent="0.35"/>
    <row r="260" spans="1:128" ht="14.5" x14ac:dyDescent="0.35"/>
    <row r="261" spans="1:128" ht="14.5" x14ac:dyDescent="0.35"/>
    <row r="262" spans="1:128" s="135" customFormat="1" ht="36" x14ac:dyDescent="0.8">
      <c r="A262" s="133" t="s">
        <v>56</v>
      </c>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c r="DF262" s="131"/>
      <c r="DG262" s="131"/>
      <c r="DH262" s="131"/>
      <c r="DI262" s="131"/>
      <c r="DJ262" s="131"/>
      <c r="DK262" s="131"/>
      <c r="DL262" s="131"/>
      <c r="DM262" s="131"/>
      <c r="DN262" s="131"/>
      <c r="DO262" s="131"/>
      <c r="DP262" s="131"/>
      <c r="DQ262" s="131"/>
      <c r="DR262" s="131"/>
      <c r="DS262" s="131"/>
      <c r="DT262" s="131"/>
      <c r="DU262" s="131"/>
      <c r="DV262" s="131"/>
      <c r="DW262" s="131"/>
      <c r="DX262" s="131"/>
    </row>
    <row r="263" spans="1:128" ht="14.5" x14ac:dyDescent="0.35"/>
    <row r="264" spans="1:128" ht="14.5" x14ac:dyDescent="0.35"/>
    <row r="265" spans="1:128" ht="14.5" x14ac:dyDescent="0.35"/>
    <row r="266" spans="1:128" ht="14.5" x14ac:dyDescent="0.35"/>
    <row r="267" spans="1:128" ht="14.5" x14ac:dyDescent="0.35"/>
    <row r="268" spans="1:128" ht="14.5" x14ac:dyDescent="0.35"/>
    <row r="269" spans="1:128" ht="14.5" x14ac:dyDescent="0.35"/>
    <row r="270" spans="1:128" ht="14.5" x14ac:dyDescent="0.35"/>
    <row r="271" spans="1:128" ht="14.5" x14ac:dyDescent="0.35"/>
    <row r="272" spans="1:128"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spans="1:128" ht="14.5" x14ac:dyDescent="0.35"/>
    <row r="322" spans="1:128" ht="14.5" x14ac:dyDescent="0.35"/>
    <row r="323" spans="1:128" ht="14.5" x14ac:dyDescent="0.35"/>
    <row r="324" spans="1:128" ht="14.5" x14ac:dyDescent="0.35"/>
    <row r="325" spans="1:128" ht="14.5" x14ac:dyDescent="0.35"/>
    <row r="326" spans="1:128" ht="14.5" x14ac:dyDescent="0.35"/>
    <row r="327" spans="1:128" ht="14.5" x14ac:dyDescent="0.35"/>
    <row r="328" spans="1:128" ht="14.5" x14ac:dyDescent="0.35"/>
    <row r="329" spans="1:128" ht="14.5" x14ac:dyDescent="0.35"/>
    <row r="330" spans="1:128" s="135" customFormat="1" ht="21" x14ac:dyDescent="0.5">
      <c r="A330" s="136" t="s">
        <v>215</v>
      </c>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c r="BC330" s="131"/>
      <c r="BD330" s="131"/>
      <c r="BE330" s="131"/>
      <c r="BF330" s="131"/>
      <c r="BG330" s="131"/>
      <c r="BH330" s="131"/>
      <c r="BI330" s="131"/>
      <c r="BJ330" s="131"/>
      <c r="BK330" s="131"/>
      <c r="BL330" s="131"/>
      <c r="BM330" s="131"/>
      <c r="BN330" s="131"/>
      <c r="BO330" s="131"/>
      <c r="BP330" s="131"/>
      <c r="BQ330" s="131"/>
      <c r="BR330" s="131"/>
      <c r="BS330" s="131"/>
      <c r="BT330" s="131"/>
      <c r="BU330" s="131"/>
      <c r="BV330" s="131"/>
      <c r="BW330" s="131"/>
      <c r="BX330" s="131"/>
      <c r="BY330" s="131"/>
      <c r="BZ330" s="131"/>
      <c r="CA330" s="131"/>
      <c r="CB330" s="131"/>
      <c r="CC330" s="131"/>
      <c r="CD330" s="131"/>
      <c r="CE330" s="131"/>
      <c r="CF330" s="131"/>
      <c r="CG330" s="131"/>
      <c r="CH330" s="131"/>
      <c r="CI330" s="131"/>
      <c r="CJ330" s="131"/>
      <c r="CK330" s="131"/>
      <c r="CL330" s="131"/>
      <c r="CM330" s="131"/>
      <c r="CN330" s="131"/>
      <c r="CO330" s="131"/>
      <c r="CP330" s="131"/>
      <c r="CQ330" s="131"/>
      <c r="CR330" s="131"/>
      <c r="CS330" s="131"/>
      <c r="CT330" s="131"/>
      <c r="CU330" s="131"/>
      <c r="CV330" s="131"/>
      <c r="CW330" s="131"/>
      <c r="CX330" s="131"/>
      <c r="CY330" s="131"/>
      <c r="CZ330" s="131"/>
      <c r="DA330" s="131"/>
      <c r="DB330" s="131"/>
      <c r="DC330" s="131"/>
      <c r="DD330" s="131"/>
      <c r="DE330" s="131"/>
      <c r="DF330" s="131"/>
      <c r="DG330" s="131"/>
      <c r="DH330" s="131"/>
      <c r="DI330" s="131"/>
      <c r="DJ330" s="131"/>
      <c r="DK330" s="131"/>
      <c r="DL330" s="131"/>
      <c r="DM330" s="131"/>
      <c r="DN330" s="131"/>
      <c r="DO330" s="131"/>
      <c r="DP330" s="131"/>
      <c r="DQ330" s="131"/>
      <c r="DR330" s="131"/>
      <c r="DS330" s="131"/>
      <c r="DT330" s="131"/>
      <c r="DU330" s="131"/>
      <c r="DV330" s="131"/>
      <c r="DW330" s="131"/>
      <c r="DX330" s="131"/>
    </row>
    <row r="331" spans="1:128" s="135" customFormat="1" ht="21" x14ac:dyDescent="0.5">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D331" s="131"/>
      <c r="AE331" s="131"/>
      <c r="AF331" s="131"/>
      <c r="AG331" s="131"/>
      <c r="AH331" s="131"/>
      <c r="AI331" s="131"/>
      <c r="AJ331" s="131"/>
      <c r="AK331" s="131"/>
      <c r="AL331" s="131"/>
      <c r="AM331" s="131"/>
      <c r="AN331" s="131"/>
      <c r="AO331" s="131"/>
      <c r="AP331" s="131"/>
      <c r="AQ331" s="131"/>
      <c r="AR331" s="131"/>
      <c r="AS331" s="131"/>
      <c r="AT331" s="131"/>
      <c r="AU331" s="131"/>
      <c r="AV331" s="131"/>
      <c r="AW331" s="131"/>
      <c r="AX331" s="131"/>
      <c r="AY331" s="131"/>
      <c r="AZ331" s="131"/>
      <c r="BA331" s="131"/>
      <c r="BB331" s="131"/>
      <c r="BC331" s="131"/>
      <c r="BD331" s="131"/>
      <c r="BE331" s="131"/>
      <c r="BF331" s="131"/>
      <c r="BG331" s="131"/>
      <c r="BH331" s="131"/>
      <c r="BI331" s="131"/>
      <c r="BJ331" s="131"/>
      <c r="BK331" s="131"/>
      <c r="BL331" s="131"/>
      <c r="BM331" s="131"/>
      <c r="BN331" s="131"/>
      <c r="BO331" s="131"/>
      <c r="BP331" s="131"/>
      <c r="BQ331" s="131"/>
      <c r="BR331" s="131"/>
      <c r="BS331" s="131"/>
      <c r="BT331" s="131"/>
      <c r="BU331" s="131"/>
      <c r="BV331" s="131"/>
      <c r="BW331" s="131"/>
      <c r="BX331" s="131"/>
      <c r="BY331" s="131"/>
      <c r="BZ331" s="131"/>
      <c r="CA331" s="131"/>
      <c r="CB331" s="131"/>
      <c r="CC331" s="131"/>
      <c r="CD331" s="131"/>
      <c r="CE331" s="131"/>
      <c r="CF331" s="131"/>
      <c r="CG331" s="131"/>
      <c r="CH331" s="131"/>
      <c r="CI331" s="131"/>
      <c r="CJ331" s="131"/>
      <c r="CK331" s="131"/>
      <c r="CL331" s="131"/>
      <c r="CM331" s="131"/>
      <c r="CN331" s="131"/>
      <c r="CO331" s="131"/>
      <c r="CP331" s="131"/>
      <c r="CQ331" s="131"/>
      <c r="CR331" s="131"/>
      <c r="CS331" s="131"/>
      <c r="CT331" s="131"/>
      <c r="CU331" s="131"/>
      <c r="CV331" s="131"/>
      <c r="CW331" s="131"/>
      <c r="CX331" s="131"/>
      <c r="CY331" s="131"/>
      <c r="CZ331" s="131"/>
      <c r="DA331" s="131"/>
      <c r="DB331" s="131"/>
      <c r="DC331" s="131"/>
      <c r="DD331" s="131"/>
      <c r="DE331" s="131"/>
      <c r="DF331" s="131"/>
      <c r="DG331" s="131"/>
      <c r="DH331" s="131"/>
      <c r="DI331" s="131"/>
      <c r="DJ331" s="131"/>
      <c r="DK331" s="131"/>
      <c r="DL331" s="131"/>
      <c r="DM331" s="131"/>
      <c r="DN331" s="131"/>
      <c r="DO331" s="131"/>
      <c r="DP331" s="131"/>
      <c r="DQ331" s="131"/>
      <c r="DR331" s="131"/>
      <c r="DS331" s="131"/>
      <c r="DT331" s="131"/>
      <c r="DU331" s="131"/>
      <c r="DV331" s="131"/>
      <c r="DW331" s="131"/>
      <c r="DX331" s="131"/>
    </row>
    <row r="332" spans="1:128" ht="14.5" x14ac:dyDescent="0.35"/>
    <row r="333" spans="1:128" ht="14.5" x14ac:dyDescent="0.35"/>
    <row r="334" spans="1:128" ht="14.5" x14ac:dyDescent="0.35"/>
    <row r="335" spans="1:128" ht="14.5" x14ac:dyDescent="0.35"/>
    <row r="336" spans="1:128"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1233" s="15" customFormat="1" ht="17.5" x14ac:dyDescent="0.35">
      <c r="A1" s="14" t="s">
        <v>62</v>
      </c>
    </row>
    <row r="2" spans="1:1233" s="18" customFormat="1" ht="25" customHeight="1" x14ac:dyDescent="0.35">
      <c r="A2" s="16"/>
      <c r="B2" s="17" t="s">
        <v>63</v>
      </c>
      <c r="D2" s="19"/>
      <c r="E2" s="20"/>
      <c r="F2" s="20"/>
    </row>
    <row r="3" spans="1:1233" s="22" customFormat="1" x14ac:dyDescent="0.25">
      <c r="A3" s="21" t="s">
        <v>71</v>
      </c>
      <c r="E3" s="23"/>
    </row>
    <row r="4" spans="1:1233" s="22" customFormat="1" ht="11.5" x14ac:dyDescent="0.25">
      <c r="A4" s="21" t="s">
        <v>64</v>
      </c>
      <c r="B4" s="24" t="s">
        <v>72</v>
      </c>
    </row>
    <row r="5" spans="1:1233" s="22" customFormat="1" ht="11.5" x14ac:dyDescent="0.25">
      <c r="A5" s="21" t="s">
        <v>65</v>
      </c>
      <c r="B5" s="24" t="s">
        <v>147</v>
      </c>
    </row>
    <row r="6" spans="1:1233" s="22" customFormat="1" ht="11.5" x14ac:dyDescent="0.25">
      <c r="A6" s="21" t="s">
        <v>88</v>
      </c>
      <c r="B6" s="24" t="s">
        <v>89</v>
      </c>
      <c r="G6" s="25"/>
    </row>
    <row r="7" spans="1:1233"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5" x14ac:dyDescent="0.2">
      <c r="A8" s="28"/>
    </row>
    <row r="9" spans="1:1233" s="30" customFormat="1" ht="13.5" x14ac:dyDescent="0.3"/>
    <row r="10" spans="1:1233" s="18" customFormat="1" ht="25" customHeight="1" x14ac:dyDescent="0.25">
      <c r="A10" s="31"/>
      <c r="B10" s="17" t="s">
        <v>67</v>
      </c>
      <c r="D10" s="19"/>
      <c r="E10" s="20"/>
      <c r="F10" s="20"/>
    </row>
    <row r="11" spans="1:1233" s="34" customFormat="1" ht="12" x14ac:dyDescent="0.35">
      <c r="A11" s="32"/>
      <c r="B11" s="33"/>
    </row>
    <row r="12" spans="1:1233" s="75" customFormat="1" ht="13" x14ac:dyDescent="0.3">
      <c r="A12" s="76" t="s">
        <v>148</v>
      </c>
      <c r="B12" s="76"/>
      <c r="C12" s="76" t="s">
        <v>51</v>
      </c>
      <c r="D12" s="76" t="s">
        <v>149</v>
      </c>
      <c r="E12" s="77" t="s">
        <v>150</v>
      </c>
      <c r="F12" s="81">
        <v>42736</v>
      </c>
      <c r="G12" s="81">
        <v>42767</v>
      </c>
      <c r="H12" s="81">
        <v>42795</v>
      </c>
      <c r="I12" s="81">
        <v>42826</v>
      </c>
      <c r="J12" s="81">
        <v>42856</v>
      </c>
      <c r="K12" s="81">
        <v>42887</v>
      </c>
      <c r="L12" s="81">
        <v>42917</v>
      </c>
      <c r="M12" s="81">
        <v>42948</v>
      </c>
      <c r="N12" s="81">
        <v>42979</v>
      </c>
      <c r="O12" s="81">
        <v>43009</v>
      </c>
      <c r="P12" s="81">
        <v>43040</v>
      </c>
      <c r="Q12" s="81">
        <v>43070</v>
      </c>
      <c r="R12" s="81">
        <v>43101</v>
      </c>
      <c r="S12" s="81">
        <v>43132</v>
      </c>
      <c r="T12" s="81">
        <v>43160</v>
      </c>
      <c r="U12" s="81">
        <v>43191</v>
      </c>
      <c r="V12" s="81">
        <v>43221</v>
      </c>
      <c r="W12" s="81">
        <v>43252</v>
      </c>
      <c r="X12" s="81">
        <v>43282</v>
      </c>
      <c r="Y12" s="81">
        <v>43313</v>
      </c>
      <c r="Z12" s="81">
        <v>43344</v>
      </c>
      <c r="AA12" s="81">
        <v>43374</v>
      </c>
      <c r="AB12" s="81">
        <v>43405</v>
      </c>
      <c r="AC12" s="81">
        <v>43435</v>
      </c>
      <c r="AD12" s="81">
        <v>43466</v>
      </c>
      <c r="AE12" s="81">
        <v>43497</v>
      </c>
      <c r="AF12" s="81">
        <v>43525</v>
      </c>
      <c r="AG12" s="81">
        <v>43556</v>
      </c>
      <c r="AH12" s="81">
        <v>43586</v>
      </c>
      <c r="AI12" s="81">
        <v>43617</v>
      </c>
      <c r="AJ12" s="81">
        <v>43647</v>
      </c>
      <c r="AK12" s="81">
        <v>43678</v>
      </c>
      <c r="AL12" s="81">
        <v>43709</v>
      </c>
      <c r="AM12" s="81">
        <v>43739</v>
      </c>
      <c r="AN12" s="81">
        <v>43770</v>
      </c>
      <c r="AO12" s="81">
        <v>43800</v>
      </c>
      <c r="AP12" s="81">
        <v>43831</v>
      </c>
      <c r="AQ12" s="81">
        <v>43862</v>
      </c>
      <c r="AR12" s="81">
        <v>43891</v>
      </c>
      <c r="AS12" s="81">
        <v>43922</v>
      </c>
      <c r="AT12" s="81">
        <v>43952</v>
      </c>
      <c r="AU12" s="81">
        <v>43983</v>
      </c>
      <c r="AV12" s="81">
        <v>44013</v>
      </c>
      <c r="AW12" s="81">
        <v>44044</v>
      </c>
      <c r="AX12" s="81">
        <v>44075</v>
      </c>
      <c r="AY12" s="81">
        <v>44105</v>
      </c>
      <c r="AZ12" s="81">
        <v>44136</v>
      </c>
      <c r="BA12" s="81">
        <v>44166</v>
      </c>
      <c r="BB12" s="81">
        <v>44197</v>
      </c>
      <c r="BC12" s="81">
        <v>44228</v>
      </c>
      <c r="BD12" s="81">
        <v>44256</v>
      </c>
      <c r="BE12" s="81">
        <v>44287</v>
      </c>
      <c r="BF12" s="81">
        <v>44317</v>
      </c>
      <c r="BG12" s="81">
        <v>44348</v>
      </c>
      <c r="BH12" s="81">
        <v>44378</v>
      </c>
      <c r="BI12" s="81">
        <v>44409</v>
      </c>
      <c r="BJ12" s="81">
        <v>44440</v>
      </c>
      <c r="BK12" s="81">
        <v>44470</v>
      </c>
      <c r="BL12" s="81">
        <v>44501</v>
      </c>
      <c r="BM12" s="81">
        <v>44531</v>
      </c>
      <c r="BN12" s="81">
        <v>44562</v>
      </c>
      <c r="BO12" s="81">
        <v>44593</v>
      </c>
      <c r="BP12" s="81">
        <v>44621</v>
      </c>
      <c r="BQ12" s="81">
        <v>44652</v>
      </c>
      <c r="BR12" s="81">
        <v>44682</v>
      </c>
      <c r="BS12" s="81">
        <v>44713</v>
      </c>
      <c r="BT12" s="81">
        <v>44743</v>
      </c>
      <c r="BU12" s="81">
        <v>44774</v>
      </c>
      <c r="BV12" s="81">
        <v>44805</v>
      </c>
      <c r="BW12" s="81">
        <v>44835</v>
      </c>
      <c r="BX12" s="81">
        <v>44866</v>
      </c>
      <c r="BY12" s="81">
        <v>44896</v>
      </c>
      <c r="BZ12" s="81">
        <v>44927</v>
      </c>
      <c r="CA12" s="81">
        <v>44958</v>
      </c>
      <c r="CB12" s="81">
        <v>44986</v>
      </c>
      <c r="CC12" s="81">
        <v>45017</v>
      </c>
      <c r="CD12" s="81">
        <v>45047</v>
      </c>
      <c r="CE12" s="81">
        <v>45078</v>
      </c>
      <c r="CF12" s="81">
        <v>45108</v>
      </c>
      <c r="CG12" s="81">
        <v>45139</v>
      </c>
      <c r="CH12" s="81">
        <v>45170</v>
      </c>
      <c r="CI12" s="81">
        <v>45200</v>
      </c>
      <c r="CJ12" s="81">
        <v>45231</v>
      </c>
      <c r="CK12" s="81">
        <v>45261</v>
      </c>
      <c r="CL12" s="81">
        <v>45292</v>
      </c>
      <c r="CM12" s="81">
        <v>45323</v>
      </c>
      <c r="CN12" s="81">
        <v>45352</v>
      </c>
      <c r="CO12" s="81">
        <v>45383</v>
      </c>
      <c r="CP12" s="81">
        <v>45413</v>
      </c>
      <c r="CQ12" s="81">
        <v>45444</v>
      </c>
      <c r="CR12" s="81">
        <v>45474</v>
      </c>
      <c r="CS12" s="81">
        <v>45505</v>
      </c>
      <c r="CT12" s="81">
        <v>45536</v>
      </c>
      <c r="CU12" s="81">
        <v>45566</v>
      </c>
      <c r="CV12" s="81">
        <v>45597</v>
      </c>
      <c r="CW12" s="81">
        <v>45627</v>
      </c>
      <c r="CX12" s="81">
        <v>45658</v>
      </c>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1"/>
      <c r="LP12" s="81"/>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1"/>
      <c r="NI12" s="81"/>
      <c r="NJ12" s="81"/>
      <c r="NK12" s="81"/>
      <c r="NL12" s="81"/>
      <c r="NM12" s="81"/>
      <c r="NN12" s="81"/>
      <c r="NO12" s="81"/>
      <c r="NP12" s="81"/>
      <c r="NQ12" s="81"/>
      <c r="NR12" s="81"/>
      <c r="NS12" s="81"/>
      <c r="NT12" s="81"/>
      <c r="NU12" s="81"/>
      <c r="NV12" s="81"/>
      <c r="NW12" s="81"/>
      <c r="NX12" s="81"/>
      <c r="NY12" s="81"/>
      <c r="NZ12" s="81"/>
      <c r="OA12" s="81"/>
      <c r="OB12" s="81"/>
      <c r="OC12" s="81"/>
      <c r="OD12" s="81"/>
      <c r="OE12" s="81"/>
      <c r="OF12" s="81"/>
      <c r="OG12" s="81"/>
      <c r="OH12" s="81"/>
      <c r="OI12" s="81"/>
      <c r="OJ12" s="81"/>
      <c r="OK12" s="81"/>
      <c r="OL12" s="81"/>
      <c r="OM12" s="81"/>
      <c r="ON12" s="81"/>
      <c r="OO12" s="81"/>
      <c r="OP12" s="81"/>
      <c r="OQ12" s="81"/>
      <c r="OR12" s="81"/>
      <c r="OS12" s="81"/>
      <c r="OT12" s="81"/>
      <c r="OU12" s="81"/>
      <c r="OV12" s="81"/>
      <c r="OW12" s="81"/>
      <c r="OX12" s="81"/>
      <c r="OY12" s="81"/>
      <c r="OZ12" s="81"/>
      <c r="PA12" s="81"/>
      <c r="PB12" s="81"/>
      <c r="PC12" s="81"/>
      <c r="PD12" s="81"/>
      <c r="PE12" s="81"/>
      <c r="PF12" s="81"/>
      <c r="PG12" s="81"/>
      <c r="PH12" s="81"/>
      <c r="PI12" s="81"/>
      <c r="PJ12" s="81"/>
      <c r="PK12" s="81"/>
      <c r="PL12" s="81"/>
      <c r="PM12" s="81"/>
      <c r="PN12" s="81"/>
      <c r="PO12" s="81"/>
      <c r="PP12" s="81"/>
      <c r="PQ12" s="81"/>
      <c r="PR12" s="81"/>
      <c r="PS12" s="81"/>
      <c r="PT12" s="81"/>
      <c r="PU12" s="81"/>
      <c r="PV12" s="81"/>
      <c r="PW12" s="81"/>
      <c r="PX12" s="81"/>
      <c r="PY12" s="81"/>
      <c r="PZ12" s="81"/>
      <c r="QA12" s="81"/>
      <c r="QB12" s="81"/>
      <c r="QC12" s="81"/>
      <c r="QD12" s="81"/>
      <c r="QE12" s="81"/>
      <c r="QF12" s="81"/>
      <c r="QG12" s="81"/>
      <c r="QH12" s="81"/>
      <c r="QI12" s="81"/>
      <c r="QJ12" s="81"/>
      <c r="QK12" s="81"/>
      <c r="QL12" s="81"/>
      <c r="QM12" s="81"/>
      <c r="QN12" s="81"/>
      <c r="QO12" s="81"/>
      <c r="QP12" s="81"/>
      <c r="QQ12" s="81"/>
      <c r="QR12" s="81"/>
      <c r="QS12" s="81"/>
      <c r="QT12" s="81"/>
      <c r="QU12" s="81"/>
      <c r="QV12" s="81"/>
      <c r="QW12" s="81"/>
      <c r="QX12" s="81"/>
      <c r="QY12" s="81"/>
      <c r="QZ12" s="81"/>
      <c r="RA12" s="81"/>
      <c r="RB12" s="81"/>
      <c r="RC12" s="81"/>
      <c r="RD12" s="81"/>
      <c r="RE12" s="81"/>
      <c r="RF12" s="81"/>
      <c r="RG12" s="81"/>
      <c r="RH12" s="81"/>
      <c r="RI12" s="81"/>
      <c r="RJ12" s="81"/>
      <c r="RK12" s="81"/>
      <c r="RL12" s="81"/>
      <c r="RM12" s="81"/>
      <c r="RN12" s="81"/>
      <c r="RO12" s="81"/>
      <c r="RP12" s="81"/>
      <c r="RQ12" s="81"/>
      <c r="RR12" s="81"/>
      <c r="RS12" s="81"/>
      <c r="RT12" s="81"/>
      <c r="RU12" s="81"/>
      <c r="RV12" s="81"/>
      <c r="RW12" s="81"/>
      <c r="RX12" s="81"/>
      <c r="RY12" s="81"/>
      <c r="RZ12" s="81"/>
      <c r="SA12" s="81"/>
      <c r="SB12" s="81"/>
      <c r="SC12" s="81"/>
      <c r="SD12" s="81"/>
      <c r="SE12" s="81"/>
      <c r="SF12" s="81"/>
      <c r="SG12" s="81"/>
      <c r="SH12" s="81"/>
      <c r="SI12" s="81"/>
      <c r="SJ12" s="81"/>
      <c r="SK12" s="81"/>
      <c r="SL12" s="81"/>
      <c r="SM12" s="81"/>
      <c r="SN12" s="81"/>
      <c r="SO12" s="81"/>
      <c r="SP12" s="81"/>
      <c r="SQ12" s="81"/>
      <c r="SR12" s="81"/>
      <c r="SS12" s="81"/>
      <c r="ST12" s="81"/>
      <c r="SU12" s="81"/>
      <c r="SV12" s="81"/>
      <c r="SW12" s="81"/>
      <c r="SX12" s="81"/>
      <c r="SY12" s="81"/>
      <c r="SZ12" s="81"/>
      <c r="TA12" s="81"/>
      <c r="TB12" s="81"/>
      <c r="TC12" s="81"/>
      <c r="TD12" s="81"/>
      <c r="TE12" s="81"/>
      <c r="TF12" s="81"/>
      <c r="TG12" s="81"/>
      <c r="TH12" s="81"/>
      <c r="TI12" s="81"/>
      <c r="TJ12" s="81"/>
      <c r="TK12" s="81"/>
      <c r="TL12" s="81"/>
      <c r="TM12" s="81"/>
      <c r="TN12" s="81"/>
      <c r="TO12" s="81"/>
      <c r="TP12" s="81"/>
      <c r="TQ12" s="81"/>
      <c r="TR12" s="81"/>
      <c r="TS12" s="81"/>
      <c r="TT12" s="81"/>
      <c r="TU12" s="81"/>
      <c r="TV12" s="81"/>
      <c r="TW12" s="81"/>
      <c r="TX12" s="81"/>
      <c r="TY12" s="81"/>
      <c r="TZ12" s="81"/>
      <c r="UA12" s="81"/>
      <c r="UB12" s="81"/>
      <c r="UC12" s="81"/>
      <c r="UD12" s="81"/>
      <c r="UE12" s="81"/>
      <c r="UF12" s="81"/>
      <c r="UG12" s="81"/>
      <c r="UH12" s="81"/>
      <c r="UI12" s="81"/>
      <c r="UJ12" s="81"/>
      <c r="UK12" s="81"/>
      <c r="UL12" s="81"/>
      <c r="UM12" s="81"/>
      <c r="UN12" s="81"/>
      <c r="UO12" s="81"/>
      <c r="UP12" s="81"/>
      <c r="UQ12" s="81"/>
      <c r="UR12" s="81"/>
      <c r="US12" s="81"/>
      <c r="UT12" s="81"/>
      <c r="UU12" s="81"/>
      <c r="UV12" s="81"/>
      <c r="UW12" s="81"/>
      <c r="UX12" s="81"/>
      <c r="UY12" s="81"/>
      <c r="UZ12" s="81"/>
      <c r="VA12" s="81"/>
      <c r="VB12" s="81"/>
      <c r="VC12" s="81"/>
      <c r="VD12" s="81"/>
      <c r="VE12" s="81"/>
      <c r="VF12" s="81"/>
      <c r="VG12" s="81"/>
      <c r="VH12" s="81"/>
      <c r="VI12" s="81"/>
      <c r="VJ12" s="81"/>
      <c r="VK12" s="81"/>
      <c r="VL12" s="81"/>
      <c r="VM12" s="81"/>
      <c r="VN12" s="81"/>
      <c r="VO12" s="81"/>
      <c r="VP12" s="81"/>
      <c r="VQ12" s="81"/>
      <c r="VR12" s="81"/>
      <c r="VS12" s="81"/>
      <c r="VT12" s="81"/>
      <c r="VU12" s="81"/>
      <c r="VV12" s="81"/>
      <c r="VW12" s="81"/>
      <c r="VX12" s="81"/>
      <c r="VY12" s="81"/>
      <c r="VZ12" s="81"/>
      <c r="WA12" s="81"/>
      <c r="WB12" s="81"/>
      <c r="WC12" s="81"/>
      <c r="WD12" s="81"/>
      <c r="WE12" s="81"/>
      <c r="WF12" s="81"/>
      <c r="WG12" s="81"/>
      <c r="WH12" s="81"/>
      <c r="WI12" s="81"/>
      <c r="WJ12" s="81"/>
      <c r="WK12" s="81"/>
      <c r="WL12" s="81"/>
      <c r="WM12" s="81"/>
      <c r="WN12" s="81"/>
      <c r="WO12" s="81"/>
      <c r="WP12" s="81"/>
      <c r="WQ12" s="81"/>
      <c r="WR12" s="81"/>
      <c r="WS12" s="81"/>
      <c r="WT12" s="81"/>
      <c r="WU12" s="81"/>
      <c r="WV12" s="81"/>
      <c r="WW12" s="81"/>
      <c r="WX12" s="81"/>
      <c r="WY12" s="81"/>
      <c r="WZ12" s="81"/>
      <c r="XA12" s="81"/>
      <c r="XB12" s="81"/>
      <c r="XC12" s="81"/>
      <c r="XD12" s="81"/>
      <c r="XE12" s="81"/>
      <c r="XF12" s="81"/>
      <c r="XG12" s="81"/>
      <c r="XH12" s="81"/>
      <c r="XI12" s="81"/>
      <c r="XJ12" s="81"/>
      <c r="XK12" s="81"/>
      <c r="XL12" s="81"/>
      <c r="XM12" s="81"/>
      <c r="XN12" s="81"/>
      <c r="XO12" s="81"/>
      <c r="XP12" s="81"/>
      <c r="XQ12" s="81"/>
      <c r="XR12" s="81"/>
      <c r="XS12" s="81"/>
      <c r="XT12" s="81"/>
      <c r="XU12" s="81"/>
      <c r="XV12" s="81"/>
      <c r="XW12" s="81"/>
      <c r="XX12" s="81"/>
      <c r="XY12" s="81"/>
      <c r="XZ12" s="81"/>
      <c r="YA12" s="81"/>
      <c r="YB12" s="81"/>
      <c r="YC12" s="81"/>
      <c r="YD12" s="81"/>
      <c r="YE12" s="81"/>
      <c r="YF12" s="81"/>
      <c r="YG12" s="81"/>
      <c r="YH12" s="81"/>
      <c r="YI12" s="81"/>
      <c r="YJ12" s="81"/>
      <c r="YK12" s="81"/>
      <c r="YL12" s="81"/>
      <c r="YM12" s="81"/>
      <c r="YN12" s="81"/>
      <c r="YO12" s="81"/>
      <c r="YP12" s="81"/>
      <c r="YQ12" s="81"/>
      <c r="YR12" s="81"/>
      <c r="YS12" s="81"/>
      <c r="YT12" s="81"/>
      <c r="YU12" s="81"/>
      <c r="YV12" s="81"/>
      <c r="YW12" s="81"/>
      <c r="YX12" s="81"/>
      <c r="YY12" s="81"/>
      <c r="YZ12" s="81"/>
      <c r="ZA12" s="81"/>
      <c r="ZB12" s="81"/>
      <c r="ZC12" s="81"/>
      <c r="ZD12" s="81"/>
      <c r="ZE12" s="81"/>
      <c r="ZF12" s="81"/>
      <c r="ZG12" s="81"/>
      <c r="ZH12" s="81"/>
      <c r="ZI12" s="81"/>
      <c r="ZJ12" s="81"/>
      <c r="ZK12" s="81"/>
      <c r="ZL12" s="81"/>
      <c r="ZM12" s="81"/>
      <c r="ZN12" s="81"/>
      <c r="ZO12" s="81"/>
      <c r="ZP12" s="81"/>
      <c r="ZQ12" s="81"/>
      <c r="ZR12" s="81"/>
      <c r="ZS12" s="81"/>
      <c r="ZT12" s="81"/>
      <c r="ZU12" s="81"/>
      <c r="ZV12" s="81"/>
      <c r="ZW12" s="81"/>
      <c r="ZX12" s="81"/>
      <c r="ZY12" s="81"/>
      <c r="ZZ12" s="81"/>
      <c r="AAA12" s="81"/>
      <c r="AAB12" s="81"/>
      <c r="AAC12" s="81"/>
      <c r="AAD12" s="81"/>
      <c r="AAE12" s="81"/>
      <c r="AAF12" s="81"/>
      <c r="AAG12" s="81"/>
      <c r="AAH12" s="81"/>
      <c r="AAI12" s="81"/>
      <c r="AAJ12" s="81"/>
      <c r="AAK12" s="81"/>
      <c r="AAL12" s="81"/>
      <c r="AAM12" s="81"/>
      <c r="AAN12" s="81"/>
      <c r="AAO12" s="81"/>
      <c r="AAP12" s="81"/>
      <c r="AAQ12" s="81"/>
      <c r="AAR12" s="81"/>
      <c r="AAS12" s="81"/>
      <c r="AAT12" s="81"/>
      <c r="AAU12" s="81"/>
      <c r="AAV12" s="81"/>
      <c r="AAW12" s="81"/>
      <c r="AAX12" s="81"/>
      <c r="AAY12" s="81"/>
      <c r="AAZ12" s="81"/>
      <c r="ABA12" s="81"/>
      <c r="ABB12" s="81"/>
      <c r="ABC12" s="81"/>
      <c r="ABD12" s="81"/>
      <c r="ABE12" s="81"/>
      <c r="ABF12" s="81"/>
      <c r="ABG12" s="81"/>
      <c r="ABH12" s="81"/>
      <c r="ABI12" s="81"/>
      <c r="ABJ12" s="81"/>
      <c r="ABK12" s="81"/>
      <c r="ABL12" s="81"/>
      <c r="ABM12" s="81"/>
      <c r="ABN12" s="81"/>
      <c r="ABO12" s="81"/>
      <c r="ABP12" s="81"/>
      <c r="ABQ12" s="81"/>
      <c r="ABR12" s="81"/>
      <c r="ABS12" s="81"/>
      <c r="ABT12" s="81"/>
      <c r="ABU12" s="81"/>
      <c r="ABV12" s="81"/>
      <c r="ABW12" s="81"/>
      <c r="ABX12" s="81"/>
      <c r="ABY12" s="81"/>
      <c r="ABZ12" s="81"/>
      <c r="ACA12" s="81"/>
      <c r="ACB12" s="81"/>
      <c r="ACC12" s="81"/>
      <c r="ACD12" s="81"/>
      <c r="ACE12" s="81"/>
      <c r="ACF12" s="81"/>
      <c r="ACG12" s="81"/>
      <c r="ACH12" s="81"/>
      <c r="ACI12" s="81"/>
      <c r="ACJ12" s="81"/>
      <c r="ACK12" s="81"/>
      <c r="ACL12" s="81"/>
      <c r="ACM12" s="81"/>
      <c r="ACN12" s="81"/>
      <c r="ACO12" s="81"/>
      <c r="ACP12" s="81"/>
      <c r="ACQ12" s="81"/>
      <c r="ACR12" s="81"/>
      <c r="ACS12" s="81"/>
      <c r="ACT12" s="81"/>
      <c r="ACU12" s="81"/>
      <c r="ACV12" s="81"/>
      <c r="ACW12" s="81"/>
      <c r="ACX12" s="81"/>
      <c r="ACY12" s="81"/>
      <c r="ACZ12" s="81"/>
      <c r="ADA12" s="81"/>
      <c r="ADB12" s="81"/>
      <c r="ADC12" s="81"/>
      <c r="ADD12" s="81"/>
      <c r="ADE12" s="81"/>
      <c r="ADF12" s="81"/>
      <c r="ADG12" s="81"/>
      <c r="ADH12" s="81"/>
      <c r="ADI12" s="81"/>
      <c r="ADJ12" s="81"/>
      <c r="ADK12" s="81"/>
      <c r="ADL12" s="81"/>
      <c r="ADM12" s="81"/>
      <c r="ADN12" s="81"/>
      <c r="ADO12" s="81"/>
      <c r="ADP12" s="81"/>
      <c r="ADQ12" s="81"/>
      <c r="ADR12" s="81"/>
      <c r="ADS12" s="81"/>
      <c r="ADT12" s="81"/>
      <c r="ADU12" s="81"/>
      <c r="ADV12" s="81"/>
      <c r="ADW12" s="81"/>
      <c r="ADX12" s="81"/>
      <c r="ADY12" s="81"/>
      <c r="ADZ12" s="81"/>
      <c r="AEA12" s="81"/>
      <c r="AEB12" s="81"/>
      <c r="AEC12" s="81"/>
      <c r="AED12" s="81"/>
      <c r="AEE12" s="81"/>
      <c r="AEF12" s="81"/>
      <c r="AEG12" s="81"/>
      <c r="AEH12" s="81"/>
      <c r="AEI12" s="81"/>
      <c r="AEJ12" s="81"/>
      <c r="AEK12" s="81"/>
      <c r="AEL12" s="81"/>
      <c r="AEM12" s="81"/>
      <c r="AEN12" s="81"/>
      <c r="AEO12" s="81"/>
      <c r="AEP12" s="81"/>
      <c r="AEQ12" s="81"/>
      <c r="AER12" s="81"/>
      <c r="AES12" s="81"/>
      <c r="AET12" s="81"/>
      <c r="AEU12" s="81"/>
      <c r="AEV12" s="81"/>
      <c r="AEW12" s="81"/>
      <c r="AEX12" s="81"/>
      <c r="AEY12" s="81"/>
      <c r="AEZ12" s="81"/>
      <c r="AFA12" s="81"/>
      <c r="AFB12" s="81"/>
      <c r="AFC12" s="81"/>
      <c r="AFD12" s="81"/>
      <c r="AFE12" s="81"/>
      <c r="AFF12" s="81"/>
      <c r="AFG12" s="81"/>
      <c r="AFH12" s="81"/>
      <c r="AFI12" s="81"/>
      <c r="AFJ12" s="81"/>
      <c r="AFK12" s="81"/>
      <c r="AFL12" s="81"/>
      <c r="AFM12" s="81"/>
      <c r="AFN12" s="81"/>
      <c r="AFO12" s="81"/>
      <c r="AFP12" s="81"/>
      <c r="AFQ12" s="81"/>
      <c r="AFR12" s="81"/>
      <c r="AFS12" s="81"/>
      <c r="AFT12" s="81"/>
      <c r="AFU12" s="81"/>
      <c r="AFV12" s="81"/>
      <c r="AFW12" s="81"/>
      <c r="AFX12" s="81"/>
      <c r="AFY12" s="81"/>
      <c r="AFZ12" s="81"/>
      <c r="AGA12" s="81"/>
      <c r="AGB12" s="81"/>
      <c r="AGC12" s="81"/>
      <c r="AGD12" s="81"/>
      <c r="AGE12" s="81"/>
      <c r="AGF12" s="81"/>
      <c r="AGG12" s="81"/>
      <c r="AGH12" s="81"/>
      <c r="AGI12" s="81"/>
      <c r="AGJ12" s="81"/>
      <c r="AGK12" s="81"/>
      <c r="AGL12" s="81"/>
      <c r="AGM12" s="81"/>
      <c r="AGN12" s="81"/>
      <c r="AGO12" s="81"/>
      <c r="AGP12" s="81"/>
      <c r="AGQ12" s="81"/>
      <c r="AGR12" s="81"/>
      <c r="AGS12" s="81"/>
      <c r="AGT12" s="81"/>
      <c r="AGU12" s="81"/>
      <c r="AGV12" s="81"/>
      <c r="AGW12" s="81"/>
      <c r="AGX12" s="81"/>
      <c r="AGY12" s="81"/>
      <c r="AGZ12" s="81"/>
      <c r="AHA12" s="81"/>
      <c r="AHB12" s="81"/>
      <c r="AHC12" s="81"/>
      <c r="AHD12" s="81"/>
      <c r="AHE12" s="81"/>
      <c r="AHF12" s="81"/>
      <c r="AHG12" s="81"/>
      <c r="AHH12" s="81"/>
      <c r="AHI12" s="81"/>
      <c r="AHJ12" s="81"/>
      <c r="AHK12" s="81"/>
      <c r="AHL12" s="81"/>
      <c r="AHM12" s="81"/>
      <c r="AHN12" s="81"/>
      <c r="AHO12" s="81"/>
      <c r="AHP12" s="81"/>
      <c r="AHQ12" s="81"/>
      <c r="AHR12" s="81"/>
      <c r="AHS12" s="81"/>
      <c r="AHT12" s="81"/>
      <c r="AHU12" s="81"/>
      <c r="AHV12" s="81"/>
      <c r="AHW12" s="81"/>
      <c r="AHX12" s="81"/>
      <c r="AHY12" s="81"/>
      <c r="AHZ12" s="81"/>
      <c r="AIA12" s="81"/>
      <c r="AIB12" s="81"/>
      <c r="AIC12" s="81"/>
      <c r="AID12" s="81"/>
      <c r="AIE12" s="81"/>
      <c r="AIF12" s="81"/>
      <c r="AIG12" s="81"/>
      <c r="AIH12" s="81"/>
      <c r="AII12" s="81"/>
      <c r="AIJ12" s="81"/>
      <c r="AIK12" s="81"/>
      <c r="AIL12" s="81"/>
      <c r="AIM12" s="81"/>
      <c r="AIN12" s="81"/>
      <c r="AIO12" s="81"/>
      <c r="AIP12" s="81"/>
      <c r="AIQ12" s="81"/>
      <c r="AIR12" s="81"/>
      <c r="AIS12" s="81"/>
      <c r="AIT12" s="81"/>
      <c r="AIU12" s="81"/>
      <c r="AIV12" s="81"/>
      <c r="AIW12" s="81"/>
      <c r="AIX12" s="81"/>
      <c r="AIY12" s="81"/>
      <c r="AIZ12" s="81"/>
      <c r="AJA12" s="81"/>
      <c r="AJB12" s="81"/>
      <c r="AJC12" s="81"/>
      <c r="AJD12" s="81"/>
      <c r="AJE12" s="81"/>
      <c r="AJF12" s="81"/>
      <c r="AJG12" s="81"/>
      <c r="AJH12" s="81"/>
      <c r="AJI12" s="81"/>
      <c r="AJJ12" s="81"/>
      <c r="AJK12" s="81"/>
      <c r="AJL12" s="81"/>
      <c r="AJM12" s="81"/>
      <c r="AJN12" s="81"/>
      <c r="AJO12" s="81"/>
      <c r="AJP12" s="81"/>
      <c r="AJQ12" s="81"/>
      <c r="AJR12" s="81"/>
      <c r="AJS12" s="81"/>
      <c r="AJT12" s="81"/>
      <c r="AJU12" s="81"/>
      <c r="AJV12" s="81"/>
      <c r="AJW12" s="81"/>
      <c r="AJX12" s="81"/>
      <c r="AJY12" s="81"/>
      <c r="AJZ12" s="81"/>
      <c r="AKA12" s="81"/>
      <c r="AKB12" s="81"/>
      <c r="AKC12" s="81"/>
      <c r="AKD12" s="81"/>
      <c r="AKE12" s="81"/>
      <c r="AKF12" s="81"/>
      <c r="AKG12" s="81"/>
      <c r="AKH12" s="81"/>
      <c r="AKI12" s="81"/>
      <c r="AKJ12" s="81"/>
      <c r="AKK12" s="81"/>
      <c r="AKL12" s="81"/>
      <c r="AKM12" s="81"/>
      <c r="AKN12" s="81"/>
      <c r="AKO12" s="81"/>
      <c r="AKP12" s="81"/>
      <c r="AKQ12" s="81"/>
      <c r="AKR12" s="81"/>
      <c r="AKS12" s="81"/>
      <c r="AKT12" s="81"/>
      <c r="AKU12" s="81"/>
      <c r="AKV12" s="81"/>
      <c r="AKW12" s="81"/>
      <c r="AKX12" s="81"/>
      <c r="AKY12" s="81"/>
      <c r="AKZ12" s="81"/>
      <c r="ALA12" s="81"/>
      <c r="ALB12" s="81"/>
      <c r="ALC12" s="81"/>
      <c r="ALD12" s="81"/>
      <c r="ALE12" s="81"/>
      <c r="ALF12" s="81"/>
      <c r="ALG12" s="81"/>
      <c r="ALH12" s="81"/>
      <c r="ALI12" s="81"/>
      <c r="ALJ12" s="81"/>
      <c r="ALK12" s="81"/>
      <c r="ALL12" s="81"/>
      <c r="ALM12" s="81"/>
      <c r="ALN12" s="81"/>
      <c r="ALO12" s="81"/>
      <c r="ALP12" s="81"/>
      <c r="ALQ12" s="81"/>
      <c r="ALR12" s="81"/>
      <c r="ALS12" s="81"/>
      <c r="ALT12" s="81"/>
      <c r="ALU12" s="81"/>
      <c r="ALV12" s="81"/>
      <c r="ALW12" s="81"/>
      <c r="ALX12" s="81"/>
      <c r="ALY12" s="81"/>
      <c r="ALZ12" s="81"/>
      <c r="AMA12" s="81"/>
      <c r="AMB12" s="81"/>
      <c r="AMC12" s="81"/>
      <c r="AMD12" s="81"/>
      <c r="AME12" s="81"/>
      <c r="AMF12" s="81"/>
      <c r="AMG12" s="81"/>
      <c r="AMH12" s="81"/>
      <c r="AMI12" s="81"/>
      <c r="AMJ12" s="81"/>
      <c r="AMK12" s="81"/>
      <c r="AML12" s="81"/>
      <c r="AMM12" s="81"/>
      <c r="AMN12" s="81"/>
      <c r="AMO12" s="81"/>
      <c r="AMP12" s="81"/>
      <c r="AMQ12" s="81"/>
      <c r="AMR12" s="81"/>
      <c r="AMS12" s="81"/>
      <c r="AMT12" s="81"/>
      <c r="AMU12" s="81"/>
      <c r="AMV12" s="81"/>
      <c r="AMW12" s="81"/>
      <c r="AMX12" s="81"/>
      <c r="AMY12" s="81"/>
      <c r="AMZ12" s="81"/>
      <c r="ANA12" s="81"/>
      <c r="ANB12" s="81"/>
      <c r="ANC12" s="81"/>
      <c r="AND12" s="81"/>
      <c r="ANE12" s="81"/>
      <c r="ANF12" s="81"/>
      <c r="ANG12" s="81"/>
      <c r="ANH12" s="81"/>
      <c r="ANI12" s="81"/>
      <c r="ANJ12" s="81"/>
      <c r="ANK12" s="81"/>
      <c r="ANL12" s="81"/>
      <c r="ANM12" s="81"/>
      <c r="ANN12" s="81"/>
      <c r="ANO12" s="81"/>
      <c r="ANP12" s="81"/>
      <c r="ANQ12" s="81"/>
      <c r="ANR12" s="81"/>
      <c r="ANS12" s="81"/>
      <c r="ANT12" s="81"/>
      <c r="ANU12" s="81"/>
      <c r="ANV12" s="81"/>
      <c r="ANW12" s="81"/>
      <c r="ANX12" s="81"/>
      <c r="ANY12" s="81"/>
      <c r="ANZ12" s="81"/>
      <c r="AOA12" s="81"/>
      <c r="AOB12" s="81"/>
      <c r="AOC12" s="81"/>
      <c r="AOD12" s="81"/>
      <c r="AOE12" s="81"/>
      <c r="AOF12" s="81"/>
      <c r="AOG12" s="81"/>
      <c r="AOH12" s="81"/>
      <c r="AOI12" s="81"/>
      <c r="AOJ12" s="81"/>
      <c r="AOK12" s="81"/>
      <c r="AOL12" s="81"/>
      <c r="AOM12" s="81"/>
      <c r="AON12" s="81"/>
      <c r="AOO12" s="81"/>
      <c r="AOP12" s="81"/>
      <c r="AOQ12" s="81"/>
      <c r="AOR12" s="81"/>
      <c r="AOS12" s="81"/>
      <c r="AOT12" s="81"/>
      <c r="AOU12" s="81"/>
      <c r="AOV12" s="81"/>
      <c r="AOW12" s="81"/>
      <c r="AOX12" s="81"/>
      <c r="AOY12" s="81"/>
      <c r="AOZ12" s="81"/>
      <c r="APA12" s="81"/>
      <c r="APB12" s="81"/>
      <c r="APC12" s="81"/>
      <c r="APD12" s="81"/>
      <c r="APE12" s="81"/>
      <c r="APF12" s="81"/>
      <c r="APG12" s="81"/>
      <c r="APH12" s="81"/>
      <c r="API12" s="81"/>
      <c r="APJ12" s="81"/>
      <c r="APK12" s="81"/>
      <c r="APL12" s="81"/>
      <c r="APM12" s="81"/>
      <c r="APN12" s="81"/>
      <c r="APO12" s="81"/>
      <c r="APP12" s="81"/>
      <c r="APQ12" s="81"/>
      <c r="APR12" s="81"/>
      <c r="APS12" s="81"/>
      <c r="APT12" s="81"/>
      <c r="APU12" s="81"/>
      <c r="APV12" s="81"/>
      <c r="APW12" s="81"/>
      <c r="APX12" s="81"/>
      <c r="APY12" s="81"/>
      <c r="APZ12" s="81"/>
      <c r="AQA12" s="81"/>
      <c r="AQB12" s="81"/>
      <c r="AQC12" s="81"/>
      <c r="AQD12" s="81"/>
      <c r="AQE12" s="81"/>
      <c r="AQF12" s="81"/>
      <c r="AQG12" s="81"/>
      <c r="AQH12" s="81"/>
      <c r="AQI12" s="81"/>
      <c r="AQJ12" s="81"/>
      <c r="AQK12" s="81"/>
      <c r="AQL12" s="81"/>
      <c r="AQM12" s="81"/>
      <c r="AQN12" s="81"/>
      <c r="AQO12" s="81"/>
      <c r="AQP12" s="81"/>
      <c r="AQQ12" s="81"/>
      <c r="AQR12" s="81"/>
      <c r="AQS12" s="81"/>
      <c r="AQT12" s="81"/>
      <c r="AQU12" s="81"/>
      <c r="AQV12" s="81"/>
      <c r="AQW12" s="81"/>
      <c r="AQX12" s="81"/>
      <c r="AQY12" s="81"/>
      <c r="AQZ12" s="81"/>
      <c r="ARA12" s="81"/>
      <c r="ARB12" s="81"/>
      <c r="ARC12" s="81"/>
      <c r="ARD12" s="81"/>
      <c r="ARE12" s="81"/>
      <c r="ARF12" s="81"/>
      <c r="ARG12" s="81"/>
      <c r="ARH12" s="81"/>
      <c r="ARI12" s="81"/>
      <c r="ARJ12" s="81"/>
      <c r="ARK12" s="81"/>
      <c r="ARL12" s="81"/>
      <c r="ARM12" s="81"/>
      <c r="ARN12" s="81"/>
      <c r="ARO12" s="81"/>
      <c r="ARP12" s="81"/>
      <c r="ARQ12" s="81"/>
      <c r="ARR12" s="81"/>
      <c r="ARS12" s="81"/>
      <c r="ART12" s="81"/>
      <c r="ARU12" s="81"/>
      <c r="ARV12" s="81"/>
      <c r="ARW12" s="81"/>
      <c r="ARX12" s="81"/>
      <c r="ARY12" s="81"/>
      <c r="ARZ12" s="81"/>
      <c r="ASA12" s="81"/>
      <c r="ASB12" s="81"/>
      <c r="ASC12" s="81"/>
      <c r="ASD12" s="81"/>
      <c r="ASE12" s="81"/>
      <c r="ASF12" s="81"/>
      <c r="ASG12" s="81"/>
      <c r="ASH12" s="81"/>
      <c r="ASI12" s="81"/>
      <c r="ASJ12" s="81"/>
      <c r="ASK12" s="81"/>
      <c r="ASL12" s="81"/>
      <c r="ASM12" s="81"/>
      <c r="ASN12" s="81"/>
      <c r="ASO12" s="81"/>
      <c r="ASP12" s="81"/>
      <c r="ASQ12" s="81"/>
      <c r="ASR12" s="81"/>
      <c r="ASS12" s="81"/>
      <c r="AST12" s="81"/>
      <c r="ASU12" s="81"/>
      <c r="ASV12" s="81"/>
      <c r="ASW12" s="81"/>
      <c r="ASX12" s="81"/>
      <c r="ASY12" s="81"/>
      <c r="ASZ12" s="81"/>
      <c r="ATA12" s="81"/>
      <c r="ATB12" s="81"/>
      <c r="ATC12" s="81"/>
      <c r="ATD12" s="81"/>
      <c r="ATE12" s="81"/>
      <c r="ATF12" s="81"/>
      <c r="ATG12" s="81"/>
      <c r="ATH12" s="81"/>
      <c r="ATI12" s="81"/>
      <c r="ATJ12" s="81"/>
      <c r="ATK12" s="81"/>
      <c r="ATL12" s="81"/>
      <c r="ATM12" s="81"/>
      <c r="ATN12" s="81"/>
      <c r="ATO12" s="81"/>
      <c r="ATP12" s="81"/>
      <c r="ATQ12" s="81"/>
      <c r="ATR12" s="81"/>
      <c r="ATS12" s="81"/>
      <c r="ATT12" s="81"/>
      <c r="ATU12" s="81"/>
      <c r="ATV12" s="81"/>
      <c r="ATW12" s="81"/>
      <c r="ATX12" s="81"/>
      <c r="ATY12" s="81"/>
      <c r="ATZ12" s="81"/>
      <c r="AUA12" s="81"/>
      <c r="AUB12" s="81"/>
      <c r="AUC12" s="81"/>
      <c r="AUD12" s="81"/>
      <c r="AUE12" s="81"/>
      <c r="AUF12" s="81"/>
      <c r="AUG12" s="81"/>
      <c r="AUH12" s="81"/>
      <c r="AUI12" s="81"/>
      <c r="AUJ12" s="81"/>
      <c r="AUK12" s="81"/>
    </row>
    <row r="13" spans="1:1233" x14ac:dyDescent="0.25">
      <c r="E13" s="78"/>
    </row>
    <row r="14" spans="1:1233" x14ac:dyDescent="0.25">
      <c r="A14" s="41" t="s">
        <v>116</v>
      </c>
      <c r="C14" s="41" t="s">
        <v>15</v>
      </c>
      <c r="D14" s="79" t="s">
        <v>81</v>
      </c>
      <c r="E14" s="78">
        <v>45706</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5">
      <c r="A15" s="41" t="s">
        <v>117</v>
      </c>
      <c r="C15" s="41" t="s">
        <v>15</v>
      </c>
      <c r="D15" s="79" t="s">
        <v>81</v>
      </c>
      <c r="E15" s="78">
        <v>45706</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5">
      <c r="A16" s="41" t="s">
        <v>80</v>
      </c>
      <c r="C16" s="41" t="s">
        <v>44</v>
      </c>
      <c r="D16" s="79" t="s">
        <v>81</v>
      </c>
      <c r="E16" s="78">
        <v>45695</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5">
      <c r="A17" s="41" t="s">
        <v>8</v>
      </c>
      <c r="C17" s="41" t="s">
        <v>44</v>
      </c>
      <c r="D17" s="79" t="s">
        <v>81</v>
      </c>
      <c r="E17" s="78">
        <v>45695</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5">
      <c r="A18" s="41" t="s">
        <v>262</v>
      </c>
      <c r="C18" s="41" t="s">
        <v>11</v>
      </c>
      <c r="D18" s="79" t="s">
        <v>81</v>
      </c>
      <c r="E18" s="78">
        <v>45695</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5">
      <c r="A19" s="41" t="s">
        <v>83</v>
      </c>
      <c r="C19" s="41" t="s">
        <v>13</v>
      </c>
      <c r="D19" s="79" t="s">
        <v>81</v>
      </c>
      <c r="E19" s="78">
        <v>45691</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54130</v>
      </c>
      <c r="CV19" s="45">
        <v>52980</v>
      </c>
      <c r="CW19" s="45" t="e">
        <v>#N/A</v>
      </c>
      <c r="CX19" s="45" t="e">
        <v>#N/A</v>
      </c>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5">
      <c r="A20" s="41" t="s">
        <v>84</v>
      </c>
      <c r="C20" s="41" t="s">
        <v>15</v>
      </c>
      <c r="D20" s="79" t="s">
        <v>81</v>
      </c>
      <c r="E20" s="78">
        <v>45691</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8.0654821321621171</v>
      </c>
      <c r="CV20" s="44">
        <v>1.3195639701663708</v>
      </c>
      <c r="CW20" s="44" t="e">
        <v>#N/A</v>
      </c>
      <c r="CX20" s="44" t="e">
        <v>#N/A</v>
      </c>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5">
      <c r="A21" s="41" t="s">
        <v>220</v>
      </c>
      <c r="C21" s="41" t="s">
        <v>13</v>
      </c>
      <c r="D21" s="79" t="s">
        <v>81</v>
      </c>
      <c r="E21" s="78">
        <v>45691</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16560</v>
      </c>
      <c r="CV21" s="45">
        <v>16150</v>
      </c>
      <c r="CW21" s="45" t="e">
        <v>#N/A</v>
      </c>
      <c r="CX21" s="45" t="e">
        <v>#N/A</v>
      </c>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5">
      <c r="A22" s="41" t="s">
        <v>86</v>
      </c>
      <c r="C22" s="41" t="s">
        <v>15</v>
      </c>
      <c r="D22" s="79" t="s">
        <v>81</v>
      </c>
      <c r="E22" s="78">
        <v>45691</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2.9210689869484163</v>
      </c>
      <c r="CV22" s="44">
        <v>-1.7041996348143629</v>
      </c>
      <c r="CW22" s="44" t="e">
        <v>#N/A</v>
      </c>
      <c r="CX22" s="44" t="e">
        <v>#N/A</v>
      </c>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5">
      <c r="A23" s="41" t="s">
        <v>118</v>
      </c>
      <c r="C23" s="41" t="s">
        <v>15</v>
      </c>
      <c r="D23" s="79" t="s">
        <v>81</v>
      </c>
      <c r="E23" s="78">
        <v>45695</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5">
      <c r="A24" s="41" t="s">
        <v>119</v>
      </c>
      <c r="C24" s="41" t="s">
        <v>15</v>
      </c>
      <c r="D24" s="79" t="s">
        <v>81</v>
      </c>
      <c r="E24" s="78">
        <v>45691</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3.9359071418143321</v>
      </c>
      <c r="CV24" s="44">
        <v>5.1150639561443612</v>
      </c>
      <c r="CW24" s="44" t="e">
        <v>#N/A</v>
      </c>
      <c r="CX24" s="44" t="e">
        <v>#N/A</v>
      </c>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5">
      <c r="A25" s="41" t="s">
        <v>120</v>
      </c>
      <c r="C25" s="41" t="s">
        <v>15</v>
      </c>
      <c r="D25" s="79" t="s">
        <v>81</v>
      </c>
      <c r="E25" s="78">
        <v>45695</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5">
      <c r="A26" s="41" t="s">
        <v>121</v>
      </c>
      <c r="C26" s="41" t="s">
        <v>15</v>
      </c>
      <c r="D26" s="79" t="s">
        <v>81</v>
      </c>
      <c r="E26" s="78">
        <v>45695</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5">
      <c r="A27" s="41" t="s">
        <v>122</v>
      </c>
      <c r="C27" s="41" t="s">
        <v>123</v>
      </c>
      <c r="D27" s="79" t="s">
        <v>81</v>
      </c>
      <c r="E27" s="78">
        <v>45694</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5">
      <c r="A28" s="41" t="s">
        <v>226</v>
      </c>
      <c r="C28" s="41" t="s">
        <v>227</v>
      </c>
      <c r="D28" s="79" t="s">
        <v>81</v>
      </c>
      <c r="E28" s="78">
        <v>45694</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5">
      <c r="A29" s="41" t="s">
        <v>125</v>
      </c>
      <c r="C29" s="80" t="s">
        <v>126</v>
      </c>
      <c r="D29" s="79" t="s">
        <v>81</v>
      </c>
      <c r="E29" s="78">
        <v>45695</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1500.0845567957667</v>
      </c>
      <c r="CQ29" s="44">
        <v>1507.5076860164891</v>
      </c>
      <c r="CR29" s="44">
        <v>1517.1749126845564</v>
      </c>
      <c r="CS29" s="44">
        <v>1524.9920358632658</v>
      </c>
      <c r="CT29" s="44">
        <v>1532.0527657987104</v>
      </c>
      <c r="CU29" s="44">
        <v>1539.9044939096759</v>
      </c>
      <c r="CV29" s="44">
        <v>1546.606046198013</v>
      </c>
      <c r="CW29" s="44">
        <v>1553.6605775036305</v>
      </c>
      <c r="CX29" s="44">
        <v>1558.4691522575879</v>
      </c>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5">
      <c r="A30" s="41" t="s">
        <v>127</v>
      </c>
      <c r="C30" s="41" t="s">
        <v>15</v>
      </c>
      <c r="D30" s="79" t="s">
        <v>81</v>
      </c>
      <c r="E30" s="78">
        <v>45691</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1.0590386681375463</v>
      </c>
      <c r="CM30" s="44">
        <v>1.1839986618638942</v>
      </c>
      <c r="CN30" s="44">
        <v>0.86140951725015569</v>
      </c>
      <c r="CO30" s="44">
        <v>1.2939418080555765</v>
      </c>
      <c r="CP30" s="44">
        <v>1.2928965534859227</v>
      </c>
      <c r="CQ30" s="44">
        <v>1.4781382836199786</v>
      </c>
      <c r="CR30" s="44">
        <v>1.5242790362952841</v>
      </c>
      <c r="CS30" s="44">
        <v>1.4843842774017402</v>
      </c>
      <c r="CT30" s="44">
        <v>1.7631361058948469</v>
      </c>
      <c r="CU30" s="44">
        <v>1.937538904494196</v>
      </c>
      <c r="CV30" s="44">
        <v>1.5266793584640448</v>
      </c>
      <c r="CW30" s="44" t="e">
        <v>#N/A</v>
      </c>
      <c r="CX30" s="44" t="e">
        <v>#N/A</v>
      </c>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5">
      <c r="A31" s="41" t="s">
        <v>38</v>
      </c>
      <c r="C31" s="41" t="s">
        <v>44</v>
      </c>
      <c r="D31" s="79" t="s">
        <v>81</v>
      </c>
      <c r="E31" s="78">
        <v>45691</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5">
      <c r="A32" s="41" t="s">
        <v>128</v>
      </c>
      <c r="C32" s="41" t="s">
        <v>44</v>
      </c>
      <c r="D32" s="79" t="s">
        <v>81</v>
      </c>
      <c r="E32" s="78">
        <v>45691</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5">
      <c r="A33" s="41" t="s">
        <v>129</v>
      </c>
      <c r="C33" s="41" t="s">
        <v>130</v>
      </c>
      <c r="D33" s="79" t="s">
        <v>81</v>
      </c>
      <c r="E33" s="78">
        <v>45691</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8.7881330000000002</v>
      </c>
      <c r="CU33" s="44">
        <v>8.8263289999999994</v>
      </c>
      <c r="CV33" s="44">
        <v>8.7327270000000006</v>
      </c>
      <c r="CW33" s="44" t="e">
        <v>#N/A</v>
      </c>
      <c r="CX33" s="44" t="e">
        <v>#N/A</v>
      </c>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5">
      <c r="A34" s="41" t="s">
        <v>131</v>
      </c>
      <c r="C34" s="41" t="s">
        <v>132</v>
      </c>
      <c r="D34" s="79" t="s">
        <v>81</v>
      </c>
      <c r="E34" s="78">
        <v>45691</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2.8231531473544678</v>
      </c>
      <c r="AQ34" s="50">
        <v>2.7554497120657584</v>
      </c>
      <c r="AR34" s="50">
        <v>2.3321168539378547</v>
      </c>
      <c r="AS34" s="50">
        <v>1.9365256379857561</v>
      </c>
      <c r="AT34" s="50">
        <v>2.4468707304493886</v>
      </c>
      <c r="AU34" s="50">
        <v>2.8520465136797735</v>
      </c>
      <c r="AV34" s="50">
        <v>2.933476977133517</v>
      </c>
      <c r="AW34" s="50">
        <v>2.7739959393915234</v>
      </c>
      <c r="AX34" s="50">
        <v>3.0648409091357172</v>
      </c>
      <c r="AY34" s="50">
        <v>3.0576406281007658</v>
      </c>
      <c r="AZ34" s="50">
        <v>3.0787513122302781</v>
      </c>
      <c r="BA34" s="50">
        <v>3.0395097882204793</v>
      </c>
      <c r="BB34" s="50">
        <v>3.0723363671101604</v>
      </c>
      <c r="BC34" s="50">
        <v>3.0899372346050549</v>
      </c>
      <c r="BD34" s="50">
        <v>3.0669797987393292</v>
      </c>
      <c r="BE34" s="50">
        <v>3.0642677365594104</v>
      </c>
      <c r="BF34" s="50">
        <v>2.9553477557060521</v>
      </c>
      <c r="BG34" s="50">
        <v>3.0281537761315693</v>
      </c>
      <c r="BH34" s="50">
        <v>2.9635479171314829</v>
      </c>
      <c r="BI34" s="50">
        <v>2.9839107466684287</v>
      </c>
      <c r="BJ34" s="50">
        <v>3.0680206089888831</v>
      </c>
      <c r="BK34" s="50">
        <v>3.2231738408758961</v>
      </c>
      <c r="BL34" s="50">
        <v>3.2418888615092309</v>
      </c>
      <c r="BM34" s="50">
        <v>3.1340981854614611</v>
      </c>
      <c r="BN34" s="50">
        <v>3.1492146611444793</v>
      </c>
      <c r="BO34" s="50">
        <v>3.2074086750836641</v>
      </c>
      <c r="BP34" s="50">
        <v>3.2621121434188507</v>
      </c>
      <c r="BQ34" s="50">
        <v>3.2711952492491592</v>
      </c>
      <c r="BR34" s="50">
        <v>3.4426116624455854</v>
      </c>
      <c r="BS34" s="50">
        <v>3.4458727243230274</v>
      </c>
      <c r="BT34" s="50">
        <v>3.5878889668678515</v>
      </c>
      <c r="BU34" s="50">
        <v>3.5160969809543055</v>
      </c>
      <c r="BV34" s="50">
        <v>3.4868770486491645</v>
      </c>
      <c r="BW34" s="50">
        <v>3.5560814748918537</v>
      </c>
      <c r="BX34" s="50">
        <v>3.5472803853141568</v>
      </c>
      <c r="BY34" s="50">
        <v>3.5617924177581104</v>
      </c>
      <c r="BZ34" s="50">
        <v>3.6881105532490315</v>
      </c>
      <c r="CA34" s="50">
        <v>3.4584672356982686</v>
      </c>
      <c r="CB34" s="50">
        <v>3.3858011637260987</v>
      </c>
      <c r="CC34" s="50">
        <v>3.386259667589127</v>
      </c>
      <c r="CD34" s="50">
        <v>3.4867454639908257</v>
      </c>
      <c r="CE34" s="50">
        <v>3.4254978506833202</v>
      </c>
      <c r="CF34" s="50">
        <v>3.364608887174632</v>
      </c>
      <c r="CG34" s="50">
        <v>3.4396845688827011</v>
      </c>
      <c r="CH34" s="50">
        <v>3.4453105831881627</v>
      </c>
      <c r="CI34" s="50">
        <v>3.52100965750734</v>
      </c>
      <c r="CJ34" s="50">
        <v>3.454143953774516</v>
      </c>
      <c r="CK34" s="50">
        <v>3.4223074871020867</v>
      </c>
      <c r="CL34" s="50">
        <v>3.4589047518442482</v>
      </c>
      <c r="CM34" s="50">
        <v>3.354777026535817</v>
      </c>
      <c r="CN34" s="50">
        <v>3.417672341293887</v>
      </c>
      <c r="CO34" s="50">
        <v>3.5218574201052539</v>
      </c>
      <c r="CP34" s="50">
        <v>3.5373379193804086</v>
      </c>
      <c r="CQ34" s="50">
        <v>3.5725979836180897</v>
      </c>
      <c r="CR34" s="50">
        <v>3.653704907302489</v>
      </c>
      <c r="CS34" s="50">
        <v>3.6045167312393382</v>
      </c>
      <c r="CT34" s="50">
        <v>3.6786541118962566</v>
      </c>
      <c r="CU34" s="50">
        <v>3.6772879153619615</v>
      </c>
      <c r="CV34" s="50">
        <v>3.6077529768479049</v>
      </c>
      <c r="CW34" s="50" t="e">
        <v>#N/A</v>
      </c>
      <c r="CX34" s="50" t="e">
        <v>#N/A</v>
      </c>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5">
      <c r="A35" s="41" t="s">
        <v>47</v>
      </c>
      <c r="C35" s="41" t="s">
        <v>133</v>
      </c>
      <c r="D35" s="79" t="s">
        <v>81</v>
      </c>
      <c r="E35" s="78">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5">
      <c r="A36" s="41" t="s">
        <v>134</v>
      </c>
      <c r="C36" s="41" t="s">
        <v>51</v>
      </c>
      <c r="D36" s="79" t="s">
        <v>81</v>
      </c>
      <c r="E36" s="78">
        <v>45706</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5">
      <c r="A37" s="41" t="s">
        <v>135</v>
      </c>
      <c r="C37" s="41" t="s">
        <v>136</v>
      </c>
      <c r="D37" s="79" t="s">
        <v>81</v>
      </c>
      <c r="E37" s="78">
        <v>45695</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t="e">
        <v>#N/A</v>
      </c>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5">
      <c r="A38" s="41" t="s">
        <v>235</v>
      </c>
      <c r="C38" s="41" t="s">
        <v>236</v>
      </c>
      <c r="D38" s="79" t="s">
        <v>81</v>
      </c>
      <c r="E38" s="78">
        <v>45691</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2170</v>
      </c>
      <c r="CV38" s="51">
        <v>1793</v>
      </c>
      <c r="CW38" s="51">
        <v>1320</v>
      </c>
      <c r="CX38" s="51">
        <v>1451</v>
      </c>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5">
      <c r="A39" s="41" t="s">
        <v>237</v>
      </c>
      <c r="C39" s="41" t="s">
        <v>46</v>
      </c>
      <c r="D39" s="79" t="s">
        <v>81</v>
      </c>
      <c r="E39" s="78">
        <v>45691</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606425</v>
      </c>
      <c r="CS39" s="51">
        <v>609230</v>
      </c>
      <c r="CT39" s="51">
        <v>622205</v>
      </c>
      <c r="CU39" s="51">
        <v>620811</v>
      </c>
      <c r="CV39" s="51">
        <v>615668</v>
      </c>
      <c r="CW39" s="51">
        <v>605062</v>
      </c>
      <c r="CX39" s="51">
        <v>605026</v>
      </c>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5">
      <c r="A40" s="41" t="s">
        <v>238</v>
      </c>
      <c r="C40" s="41" t="s">
        <v>239</v>
      </c>
      <c r="D40" s="79" t="s">
        <v>81</v>
      </c>
      <c r="E40" s="78">
        <v>45695</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0.66482843137254899</v>
      </c>
      <c r="CV40" s="51">
        <v>0.7705199828104855</v>
      </c>
      <c r="CW40" s="51">
        <v>1.0662358642972536</v>
      </c>
      <c r="CX40" s="51">
        <v>0.50103591160220995</v>
      </c>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5">
      <c r="A41" s="41" t="s">
        <v>140</v>
      </c>
      <c r="C41" s="41" t="s">
        <v>130</v>
      </c>
      <c r="D41" s="79" t="s">
        <v>81</v>
      </c>
      <c r="E41" s="78">
        <v>45706</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33.483691510008185</v>
      </c>
      <c r="CV41" s="44">
        <v>30.998257448641699</v>
      </c>
      <c r="CW41" s="44">
        <v>29.733766671901201</v>
      </c>
      <c r="CX41" s="44" t="e">
        <v>#N/A</v>
      </c>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5">
      <c r="A42" s="41" t="s">
        <v>141</v>
      </c>
      <c r="C42" s="41" t="s">
        <v>130</v>
      </c>
      <c r="D42" s="79" t="s">
        <v>81</v>
      </c>
      <c r="E42" s="78">
        <v>45706</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8.6686820000000004</v>
      </c>
      <c r="CV42" s="44">
        <v>8.5381999999999998</v>
      </c>
      <c r="CW42" s="44">
        <v>8.747757</v>
      </c>
      <c r="CX42" s="44" t="e">
        <v>#N/A</v>
      </c>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5">
      <c r="A43" s="41" t="s">
        <v>142</v>
      </c>
      <c r="D43" s="79" t="s">
        <v>81</v>
      </c>
      <c r="E43" s="78">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5">
      <c r="A44" s="41" t="s">
        <v>143</v>
      </c>
      <c r="D44" s="79" t="s">
        <v>81</v>
      </c>
      <c r="E44" s="78">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5">
      <c r="A45" s="41" t="s">
        <v>144</v>
      </c>
      <c r="C45" s="41" t="s">
        <v>136</v>
      </c>
      <c r="D45" s="79" t="s">
        <v>81</v>
      </c>
      <c r="E45" s="78">
        <v>45695</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t="e">
        <v>#N/A</v>
      </c>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5">
      <c r="A46" s="41" t="s">
        <v>145</v>
      </c>
      <c r="C46" s="41" t="s">
        <v>146</v>
      </c>
      <c r="D46" s="79" t="s">
        <v>81</v>
      </c>
      <c r="E46" s="78">
        <v>45695</v>
      </c>
      <c r="F46" s="159">
        <v>211.71463941000002</v>
      </c>
      <c r="G46" s="159">
        <v>203.25591274999999</v>
      </c>
      <c r="H46" s="159">
        <v>377.28521883999997</v>
      </c>
      <c r="I46" s="159">
        <v>262.26815905999996</v>
      </c>
      <c r="J46" s="159">
        <v>377.82733134999995</v>
      </c>
      <c r="K46" s="159">
        <v>328.10005632999997</v>
      </c>
      <c r="L46" s="159">
        <v>291.66943687999998</v>
      </c>
      <c r="M46" s="159">
        <v>338.38902560000002</v>
      </c>
      <c r="N46" s="159">
        <v>1160.66917592</v>
      </c>
      <c r="O46" s="159">
        <v>337.90144084000002</v>
      </c>
      <c r="P46" s="159">
        <v>377.48615973</v>
      </c>
      <c r="Q46" s="159">
        <v>296.04393754</v>
      </c>
      <c r="R46" s="159">
        <v>192.50134502</v>
      </c>
      <c r="S46" s="159">
        <v>339.76638167999999</v>
      </c>
      <c r="T46" s="159">
        <v>440.72041249999978</v>
      </c>
      <c r="U46" s="159">
        <v>438.01505121000002</v>
      </c>
      <c r="V46" s="159">
        <v>717.83330911999997</v>
      </c>
      <c r="W46" s="159">
        <v>394.67880638999998</v>
      </c>
      <c r="X46" s="159">
        <v>443.40904939999996</v>
      </c>
      <c r="Y46" s="159">
        <v>350.65400500000004</v>
      </c>
      <c r="Z46" s="159">
        <v>268.59918534000008</v>
      </c>
      <c r="AA46" s="159">
        <v>331.84516802000002</v>
      </c>
      <c r="AB46" s="159">
        <v>380.14298493000001</v>
      </c>
      <c r="AC46" s="159">
        <v>235.75597334</v>
      </c>
      <c r="AD46" s="159">
        <v>258.24502689999997</v>
      </c>
      <c r="AE46" s="159">
        <v>356.93944166999995</v>
      </c>
      <c r="AF46" s="159">
        <v>342.73177867000004</v>
      </c>
      <c r="AG46" s="159">
        <v>375.70581040000002</v>
      </c>
      <c r="AH46" s="159">
        <v>331.36629359000011</v>
      </c>
      <c r="AI46" s="159">
        <v>365.97490530999994</v>
      </c>
      <c r="AJ46" s="159">
        <v>339.88532200000009</v>
      </c>
      <c r="AK46" s="159">
        <v>349.21842468</v>
      </c>
      <c r="AL46" s="159">
        <v>400.27509522999998</v>
      </c>
      <c r="AM46" s="159">
        <v>464.35814388999989</v>
      </c>
      <c r="AN46" s="159">
        <v>1121.16836865</v>
      </c>
      <c r="AO46" s="159">
        <v>296.52734249999997</v>
      </c>
      <c r="AP46" s="159">
        <v>208.99793284999998</v>
      </c>
      <c r="AQ46" s="159">
        <v>333.90810939999994</v>
      </c>
      <c r="AR46" s="159">
        <v>210.52395752999999</v>
      </c>
      <c r="AS46" s="159">
        <v>296.56930002999997</v>
      </c>
      <c r="AT46" s="159">
        <v>233.30870200999999</v>
      </c>
      <c r="AU46" s="159">
        <v>272.73472614000002</v>
      </c>
      <c r="AV46" s="159">
        <v>324.99921692999999</v>
      </c>
      <c r="AW46" s="159">
        <v>332.11780741999996</v>
      </c>
      <c r="AX46" s="159">
        <v>321.15942860000001</v>
      </c>
      <c r="AY46" s="159">
        <v>325.55788476999999</v>
      </c>
      <c r="AZ46" s="159">
        <v>284.78855288</v>
      </c>
      <c r="BA46" s="159">
        <v>272.85376640999999</v>
      </c>
      <c r="BB46" s="159">
        <v>294.85275068999999</v>
      </c>
      <c r="BC46" s="159">
        <v>668.32676264999986</v>
      </c>
      <c r="BD46" s="159">
        <v>424.04377005000003</v>
      </c>
      <c r="BE46" s="159">
        <v>408.08303653999991</v>
      </c>
      <c r="BF46" s="159">
        <v>455.79534968000007</v>
      </c>
      <c r="BG46" s="159">
        <v>1063.0467916699999</v>
      </c>
      <c r="BH46" s="159">
        <v>436.0931133900001</v>
      </c>
      <c r="BI46" s="159">
        <v>346.75995097000003</v>
      </c>
      <c r="BJ46" s="159">
        <v>358.49496078999999</v>
      </c>
      <c r="BK46" s="159">
        <v>383.61572115000001</v>
      </c>
      <c r="BL46" s="159">
        <v>397.38793312999996</v>
      </c>
      <c r="BM46" s="159">
        <v>383.33929650999994</v>
      </c>
      <c r="BN46" s="159">
        <v>369.71443025999997</v>
      </c>
      <c r="BO46" s="159">
        <v>373.84922874</v>
      </c>
      <c r="BP46" s="159">
        <v>600.47846034999998</v>
      </c>
      <c r="BQ46" s="159">
        <v>491.10843648000002</v>
      </c>
      <c r="BR46" s="159">
        <v>484.87938971000005</v>
      </c>
      <c r="BS46" s="159">
        <v>640.97470229999999</v>
      </c>
      <c r="BT46" s="159">
        <v>427.92492058999994</v>
      </c>
      <c r="BU46" s="159">
        <v>627.62843900999997</v>
      </c>
      <c r="BV46" s="159">
        <v>540.10222736999992</v>
      </c>
      <c r="BW46" s="159">
        <v>415.71134075999993</v>
      </c>
      <c r="BX46" s="159">
        <v>379.21857602000011</v>
      </c>
      <c r="BY46" s="159">
        <v>345.97751831000005</v>
      </c>
      <c r="BZ46" s="159">
        <v>324.31584199000002</v>
      </c>
      <c r="CA46" s="159">
        <v>398.90926345000003</v>
      </c>
      <c r="CB46" s="159">
        <v>482.68454061000006</v>
      </c>
      <c r="CC46" s="159">
        <v>523.09785177000003</v>
      </c>
      <c r="CD46" s="159">
        <v>590.01664029000005</v>
      </c>
      <c r="CE46" s="159">
        <v>478.62990898999988</v>
      </c>
      <c r="CF46" s="159">
        <v>455.49219511000001</v>
      </c>
      <c r="CG46" s="159">
        <v>773.34683883000014</v>
      </c>
      <c r="CH46" s="159">
        <v>523.64674520000005</v>
      </c>
      <c r="CI46" s="159">
        <v>458.27738569999997</v>
      </c>
      <c r="CJ46" s="159">
        <v>518.81016300999988</v>
      </c>
      <c r="CK46" s="159">
        <v>442.96652477999999</v>
      </c>
      <c r="CL46" s="159">
        <v>457.39475508999999</v>
      </c>
      <c r="CM46" s="159">
        <v>659.99935876999996</v>
      </c>
      <c r="CN46" s="159">
        <v>810.17077355999993</v>
      </c>
      <c r="CO46" s="159">
        <v>1277.5301501000001</v>
      </c>
      <c r="CP46" s="159">
        <v>506.58950785000007</v>
      </c>
      <c r="CQ46" s="159">
        <v>667.78289321000011</v>
      </c>
      <c r="CR46" s="159">
        <v>618.78582211000003</v>
      </c>
      <c r="CS46" s="159">
        <v>757.65511642000001</v>
      </c>
      <c r="CT46" s="159">
        <v>828.69415279000009</v>
      </c>
      <c r="CU46" s="159">
        <v>683.46549187000005</v>
      </c>
      <c r="CV46" s="159">
        <v>1222.7612846100001</v>
      </c>
      <c r="CW46" s="159">
        <v>836.06521318</v>
      </c>
      <c r="CX46" s="159">
        <v>397.27733051000001</v>
      </c>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5">
      <c r="E47" s="78"/>
    </row>
    <row r="48" spans="1:1233" x14ac:dyDescent="0.25">
      <c r="E48" s="78"/>
    </row>
    <row r="49" spans="5:5" x14ac:dyDescent="0.25">
      <c r="E49" s="78"/>
    </row>
    <row r="50" spans="5:5" x14ac:dyDescent="0.25">
      <c r="E50" s="78"/>
    </row>
    <row r="51" spans="5:5" x14ac:dyDescent="0.25">
      <c r="E51" s="78"/>
    </row>
    <row r="52" spans="5:5" x14ac:dyDescent="0.25">
      <c r="E52" s="78"/>
    </row>
    <row r="53" spans="5:5" x14ac:dyDescent="0.25">
      <c r="E53" s="78"/>
    </row>
    <row r="54" spans="5:5" x14ac:dyDescent="0.25">
      <c r="E54" s="78"/>
    </row>
    <row r="55" spans="5:5" x14ac:dyDescent="0.25">
      <c r="E55" s="78"/>
    </row>
    <row r="56" spans="5:5" x14ac:dyDescent="0.25">
      <c r="E56" s="78"/>
    </row>
    <row r="57" spans="5:5" x14ac:dyDescent="0.25">
      <c r="E57" s="78"/>
    </row>
    <row r="58" spans="5:5" x14ac:dyDescent="0.25">
      <c r="E58" s="78"/>
    </row>
    <row r="59" spans="5:5" x14ac:dyDescent="0.25">
      <c r="E59" s="78"/>
    </row>
    <row r="60" spans="5:5" x14ac:dyDescent="0.25">
      <c r="E60" s="78"/>
    </row>
    <row r="61" spans="5:5" x14ac:dyDescent="0.25">
      <c r="E61" s="78"/>
    </row>
    <row r="62" spans="5:5" x14ac:dyDescent="0.25">
      <c r="E62" s="78"/>
    </row>
    <row r="63" spans="5:5" x14ac:dyDescent="0.25">
      <c r="E63" s="78"/>
    </row>
    <row r="64" spans="5:5" x14ac:dyDescent="0.25">
      <c r="E64" s="78"/>
    </row>
    <row r="65" spans="5:5" x14ac:dyDescent="0.25">
      <c r="E65" s="78"/>
    </row>
    <row r="66" spans="5:5" x14ac:dyDescent="0.25">
      <c r="E66" s="78"/>
    </row>
    <row r="67" spans="5:5" x14ac:dyDescent="0.25">
      <c r="E67" s="78"/>
    </row>
    <row r="68" spans="5:5" x14ac:dyDescent="0.25">
      <c r="E68" s="78"/>
    </row>
    <row r="69" spans="5:5" x14ac:dyDescent="0.25">
      <c r="E69" s="78"/>
    </row>
    <row r="70" spans="5:5" x14ac:dyDescent="0.25">
      <c r="E70" s="78"/>
    </row>
    <row r="71" spans="5:5" x14ac:dyDescent="0.25">
      <c r="E71" s="78"/>
    </row>
    <row r="72" spans="5:5" x14ac:dyDescent="0.25">
      <c r="E72" s="78"/>
    </row>
    <row r="73" spans="5:5" x14ac:dyDescent="0.25">
      <c r="E73" s="78"/>
    </row>
    <row r="74" spans="5:5" x14ac:dyDescent="0.25">
      <c r="E74" s="78"/>
    </row>
    <row r="75" spans="5:5" x14ac:dyDescent="0.25">
      <c r="E75" s="78"/>
    </row>
    <row r="76" spans="5:5" x14ac:dyDescent="0.25">
      <c r="E76" s="78"/>
    </row>
    <row r="77" spans="5:5" x14ac:dyDescent="0.25">
      <c r="E77" s="78"/>
    </row>
    <row r="78" spans="5:5" x14ac:dyDescent="0.25">
      <c r="E78" s="78"/>
    </row>
    <row r="79" spans="5:5" x14ac:dyDescent="0.25">
      <c r="E79" s="78"/>
    </row>
    <row r="80" spans="5:5" x14ac:dyDescent="0.25">
      <c r="E80" s="78"/>
    </row>
    <row r="81" spans="5:5" x14ac:dyDescent="0.25">
      <c r="E81" s="78"/>
    </row>
    <row r="82" spans="5:5" x14ac:dyDescent="0.25">
      <c r="E82" s="78"/>
    </row>
    <row r="83" spans="5:5" x14ac:dyDescent="0.25">
      <c r="E83" s="78"/>
    </row>
    <row r="84" spans="5:5" x14ac:dyDescent="0.25">
      <c r="E84" s="78"/>
    </row>
    <row r="85" spans="5:5" x14ac:dyDescent="0.25">
      <c r="E85" s="78"/>
    </row>
    <row r="86" spans="5:5" x14ac:dyDescent="0.25">
      <c r="E86" s="78"/>
    </row>
    <row r="87" spans="5:5" x14ac:dyDescent="0.25">
      <c r="E87" s="78"/>
    </row>
    <row r="88" spans="5:5" x14ac:dyDescent="0.25">
      <c r="E88" s="78"/>
    </row>
    <row r="89" spans="5:5" x14ac:dyDescent="0.25">
      <c r="E89" s="78"/>
    </row>
    <row r="90" spans="5:5" x14ac:dyDescent="0.25">
      <c r="E90" s="78"/>
    </row>
    <row r="91" spans="5:5" x14ac:dyDescent="0.25">
      <c r="E91" s="78"/>
    </row>
    <row r="92" spans="5:5" x14ac:dyDescent="0.25">
      <c r="E92" s="78"/>
    </row>
    <row r="93" spans="5:5" x14ac:dyDescent="0.25">
      <c r="E93" s="78"/>
    </row>
    <row r="94" spans="5:5" x14ac:dyDescent="0.25">
      <c r="E94" s="78"/>
    </row>
    <row r="95" spans="5:5" x14ac:dyDescent="0.25">
      <c r="E95" s="78"/>
    </row>
    <row r="96" spans="5:5" x14ac:dyDescent="0.25">
      <c r="E96" s="78"/>
    </row>
    <row r="97" spans="5:5" x14ac:dyDescent="0.25">
      <c r="E97" s="78"/>
    </row>
    <row r="98" spans="5:5" x14ac:dyDescent="0.25">
      <c r="E98" s="78"/>
    </row>
    <row r="99" spans="5:5" x14ac:dyDescent="0.25">
      <c r="E99" s="78"/>
    </row>
    <row r="100" spans="5:5" x14ac:dyDescent="0.25">
      <c r="E100" s="78"/>
    </row>
    <row r="101" spans="5:5" x14ac:dyDescent="0.25">
      <c r="E101" s="78"/>
    </row>
    <row r="102" spans="5:5" x14ac:dyDescent="0.25">
      <c r="E102" s="78"/>
    </row>
    <row r="103" spans="5:5" x14ac:dyDescent="0.25">
      <c r="E103" s="78"/>
    </row>
    <row r="104" spans="5:5" x14ac:dyDescent="0.25">
      <c r="E104" s="78"/>
    </row>
    <row r="105" spans="5:5" x14ac:dyDescent="0.25">
      <c r="E105" s="78"/>
    </row>
    <row r="106" spans="5:5" x14ac:dyDescent="0.25">
      <c r="E106" s="78"/>
    </row>
    <row r="107" spans="5:5" x14ac:dyDescent="0.25">
      <c r="E107" s="78"/>
    </row>
    <row r="108" spans="5:5" x14ac:dyDescent="0.25">
      <c r="E108" s="78"/>
    </row>
    <row r="109" spans="5:5" x14ac:dyDescent="0.25">
      <c r="E109" s="78"/>
    </row>
    <row r="110" spans="5:5" x14ac:dyDescent="0.25">
      <c r="E110" s="78"/>
    </row>
    <row r="111" spans="5:5" x14ac:dyDescent="0.25">
      <c r="E111" s="78"/>
    </row>
    <row r="112" spans="5:5" x14ac:dyDescent="0.25">
      <c r="E112" s="78"/>
    </row>
    <row r="113" spans="5:5" x14ac:dyDescent="0.25">
      <c r="E113" s="78"/>
    </row>
    <row r="114" spans="5:5" x14ac:dyDescent="0.25">
      <c r="E114" s="78"/>
    </row>
    <row r="115" spans="5:5" x14ac:dyDescent="0.25">
      <c r="E115" s="78"/>
    </row>
    <row r="116" spans="5:5" x14ac:dyDescent="0.25">
      <c r="E116" s="78"/>
    </row>
    <row r="117" spans="5:5" x14ac:dyDescent="0.25">
      <c r="E117" s="78"/>
    </row>
    <row r="118" spans="5:5" x14ac:dyDescent="0.25">
      <c r="E118" s="78"/>
    </row>
    <row r="119" spans="5:5" x14ac:dyDescent="0.25">
      <c r="E119" s="78"/>
    </row>
    <row r="120" spans="5:5" x14ac:dyDescent="0.25">
      <c r="E120" s="78"/>
    </row>
    <row r="121" spans="5:5" x14ac:dyDescent="0.25">
      <c r="E121" s="78"/>
    </row>
    <row r="122" spans="5:5" x14ac:dyDescent="0.25">
      <c r="E122" s="78"/>
    </row>
    <row r="123" spans="5:5" x14ac:dyDescent="0.25">
      <c r="E123" s="78"/>
    </row>
    <row r="124" spans="5:5" x14ac:dyDescent="0.25">
      <c r="E124" s="78"/>
    </row>
    <row r="125" spans="5:5" x14ac:dyDescent="0.25">
      <c r="E125" s="78"/>
    </row>
    <row r="126" spans="5:5" x14ac:dyDescent="0.25">
      <c r="E126" s="78"/>
    </row>
    <row r="127" spans="5:5" x14ac:dyDescent="0.25">
      <c r="E127" s="78"/>
    </row>
    <row r="128" spans="5:5" x14ac:dyDescent="0.25">
      <c r="E128" s="78"/>
    </row>
    <row r="129" spans="5:5" x14ac:dyDescent="0.25">
      <c r="E129" s="78"/>
    </row>
    <row r="130" spans="5:5" x14ac:dyDescent="0.25">
      <c r="E130" s="78"/>
    </row>
    <row r="131" spans="5:5" x14ac:dyDescent="0.25">
      <c r="E131" s="78"/>
    </row>
    <row r="132" spans="5:5" x14ac:dyDescent="0.25">
      <c r="E132" s="78"/>
    </row>
    <row r="133" spans="5:5" x14ac:dyDescent="0.25">
      <c r="E133" s="78"/>
    </row>
    <row r="134" spans="5:5" x14ac:dyDescent="0.25">
      <c r="E134" s="78"/>
    </row>
    <row r="135" spans="5:5" x14ac:dyDescent="0.25">
      <c r="E135" s="78"/>
    </row>
    <row r="136" spans="5:5" x14ac:dyDescent="0.25">
      <c r="E136" s="78"/>
    </row>
    <row r="137" spans="5:5" x14ac:dyDescent="0.25">
      <c r="E137" s="78"/>
    </row>
    <row r="138" spans="5:5" x14ac:dyDescent="0.25">
      <c r="E138" s="78"/>
    </row>
    <row r="139" spans="5:5" x14ac:dyDescent="0.25">
      <c r="E139" s="78"/>
    </row>
    <row r="140" spans="5:5" x14ac:dyDescent="0.25">
      <c r="E140" s="78"/>
    </row>
    <row r="141" spans="5:5" x14ac:dyDescent="0.25">
      <c r="E141" s="78"/>
    </row>
    <row r="142" spans="5:5" x14ac:dyDescent="0.25">
      <c r="E142" s="78"/>
    </row>
    <row r="143" spans="5:5" x14ac:dyDescent="0.25">
      <c r="E143" s="78"/>
    </row>
    <row r="144" spans="5:5" x14ac:dyDescent="0.25">
      <c r="E144" s="78"/>
    </row>
    <row r="145" spans="5:5" x14ac:dyDescent="0.25">
      <c r="E145" s="78"/>
    </row>
    <row r="146" spans="5:5" x14ac:dyDescent="0.25">
      <c r="E146" s="78"/>
    </row>
    <row r="147" spans="5:5" x14ac:dyDescent="0.25">
      <c r="E147" s="78"/>
    </row>
    <row r="148" spans="5:5" x14ac:dyDescent="0.25">
      <c r="E148" s="78"/>
    </row>
    <row r="149" spans="5:5" x14ac:dyDescent="0.25">
      <c r="E149" s="78"/>
    </row>
    <row r="150" spans="5:5" x14ac:dyDescent="0.25">
      <c r="E150" s="78"/>
    </row>
    <row r="151" spans="5:5" x14ac:dyDescent="0.25">
      <c r="E151" s="78"/>
    </row>
    <row r="152" spans="5:5" x14ac:dyDescent="0.25">
      <c r="E152" s="78"/>
    </row>
    <row r="153" spans="5:5" x14ac:dyDescent="0.25">
      <c r="E153" s="78"/>
    </row>
    <row r="154" spans="5:5" x14ac:dyDescent="0.25">
      <c r="E154" s="78"/>
    </row>
    <row r="155" spans="5:5" x14ac:dyDescent="0.25">
      <c r="E155" s="78"/>
    </row>
    <row r="156" spans="5:5" x14ac:dyDescent="0.25">
      <c r="E156" s="78"/>
    </row>
    <row r="157" spans="5:5" x14ac:dyDescent="0.25">
      <c r="E157" s="78"/>
    </row>
    <row r="158" spans="5:5" x14ac:dyDescent="0.25">
      <c r="E158" s="78"/>
    </row>
    <row r="159" spans="5:5" x14ac:dyDescent="0.25">
      <c r="E159" s="78"/>
    </row>
    <row r="160" spans="5:5" x14ac:dyDescent="0.25">
      <c r="E160" s="78"/>
    </row>
    <row r="161" spans="5:5" x14ac:dyDescent="0.25">
      <c r="E161" s="78"/>
    </row>
    <row r="162" spans="5:5" x14ac:dyDescent="0.25">
      <c r="E162" s="78"/>
    </row>
    <row r="163" spans="5:5" x14ac:dyDescent="0.25">
      <c r="E163" s="78"/>
    </row>
    <row r="164" spans="5:5" x14ac:dyDescent="0.25">
      <c r="E164" s="78"/>
    </row>
    <row r="165" spans="5:5" x14ac:dyDescent="0.25">
      <c r="E165" s="78"/>
    </row>
    <row r="166" spans="5:5" x14ac:dyDescent="0.25">
      <c r="E166" s="78"/>
    </row>
    <row r="167" spans="5:5" x14ac:dyDescent="0.25">
      <c r="E167" s="78"/>
    </row>
    <row r="168" spans="5:5" x14ac:dyDescent="0.25">
      <c r="E168" s="78"/>
    </row>
    <row r="169" spans="5:5" x14ac:dyDescent="0.25">
      <c r="E169" s="78"/>
    </row>
    <row r="170" spans="5:5" x14ac:dyDescent="0.25">
      <c r="E170" s="78"/>
    </row>
    <row r="171" spans="5:5" x14ac:dyDescent="0.25">
      <c r="E171" s="78"/>
    </row>
    <row r="172" spans="5:5" x14ac:dyDescent="0.25">
      <c r="E172" s="78"/>
    </row>
    <row r="173" spans="5:5" x14ac:dyDescent="0.25">
      <c r="E173" s="78"/>
    </row>
    <row r="174" spans="5:5" x14ac:dyDescent="0.25">
      <c r="E174" s="78"/>
    </row>
    <row r="175" spans="5:5" x14ac:dyDescent="0.25">
      <c r="E175" s="78"/>
    </row>
    <row r="176" spans="5:5" x14ac:dyDescent="0.25">
      <c r="E176" s="78"/>
    </row>
    <row r="177" spans="5:5" x14ac:dyDescent="0.25">
      <c r="E177" s="78"/>
    </row>
    <row r="178" spans="5:5" x14ac:dyDescent="0.25">
      <c r="E178" s="78"/>
    </row>
    <row r="179" spans="5:5" x14ac:dyDescent="0.25">
      <c r="E179" s="78"/>
    </row>
    <row r="180" spans="5:5" x14ac:dyDescent="0.25">
      <c r="E180" s="78"/>
    </row>
    <row r="181" spans="5:5" x14ac:dyDescent="0.25">
      <c r="E181" s="78"/>
    </row>
    <row r="182" spans="5:5" x14ac:dyDescent="0.25">
      <c r="E182" s="78"/>
    </row>
    <row r="183" spans="5:5" x14ac:dyDescent="0.25">
      <c r="E183" s="78"/>
    </row>
    <row r="184" spans="5:5" x14ac:dyDescent="0.25">
      <c r="E184" s="78"/>
    </row>
    <row r="185" spans="5:5" x14ac:dyDescent="0.25">
      <c r="E185" s="78"/>
    </row>
    <row r="186" spans="5:5" x14ac:dyDescent="0.25">
      <c r="E186" s="78"/>
    </row>
    <row r="187" spans="5:5" x14ac:dyDescent="0.25">
      <c r="E187" s="78"/>
    </row>
    <row r="188" spans="5:5" x14ac:dyDescent="0.25">
      <c r="E188" s="78"/>
    </row>
    <row r="189" spans="5:5" x14ac:dyDescent="0.25">
      <c r="E189" s="78"/>
    </row>
    <row r="190" spans="5:5" x14ac:dyDescent="0.25">
      <c r="E190" s="78"/>
    </row>
    <row r="191" spans="5:5" x14ac:dyDescent="0.25">
      <c r="E191" s="78"/>
    </row>
    <row r="192" spans="5:5" x14ac:dyDescent="0.25">
      <c r="E192" s="78"/>
    </row>
    <row r="193" spans="5:5" x14ac:dyDescent="0.25">
      <c r="E193" s="78"/>
    </row>
    <row r="194" spans="5:5" x14ac:dyDescent="0.25">
      <c r="E194" s="78"/>
    </row>
    <row r="195" spans="5:5" x14ac:dyDescent="0.25">
      <c r="E195" s="78"/>
    </row>
    <row r="196" spans="5:5" x14ac:dyDescent="0.25">
      <c r="E196" s="78"/>
    </row>
    <row r="197" spans="5:5" x14ac:dyDescent="0.25">
      <c r="E197" s="78"/>
    </row>
    <row r="198" spans="5:5" x14ac:dyDescent="0.25">
      <c r="E198" s="78"/>
    </row>
    <row r="199" spans="5:5" x14ac:dyDescent="0.25">
      <c r="E199" s="78"/>
    </row>
    <row r="200" spans="5:5" x14ac:dyDescent="0.25">
      <c r="E200" s="78"/>
    </row>
    <row r="201" spans="5:5" x14ac:dyDescent="0.25">
      <c r="E201" s="78"/>
    </row>
    <row r="202" spans="5:5" x14ac:dyDescent="0.25">
      <c r="E202" s="78"/>
    </row>
    <row r="203" spans="5:5" x14ac:dyDescent="0.25">
      <c r="E203" s="78"/>
    </row>
    <row r="204" spans="5:5" x14ac:dyDescent="0.25">
      <c r="E204" s="78"/>
    </row>
    <row r="205" spans="5:5" x14ac:dyDescent="0.25">
      <c r="E205" s="78"/>
    </row>
    <row r="206" spans="5:5" x14ac:dyDescent="0.25">
      <c r="E206" s="78"/>
    </row>
    <row r="207" spans="5:5" x14ac:dyDescent="0.25">
      <c r="E207" s="78"/>
    </row>
    <row r="208" spans="5:5" x14ac:dyDescent="0.25">
      <c r="E208" s="78"/>
    </row>
    <row r="209" spans="5:5" x14ac:dyDescent="0.25">
      <c r="E209" s="78"/>
    </row>
    <row r="210" spans="5:5" x14ac:dyDescent="0.25">
      <c r="E210" s="78"/>
    </row>
    <row r="211" spans="5:5" x14ac:dyDescent="0.25">
      <c r="E211" s="78"/>
    </row>
    <row r="212" spans="5:5" x14ac:dyDescent="0.25">
      <c r="E212" s="78"/>
    </row>
    <row r="213" spans="5:5" x14ac:dyDescent="0.25">
      <c r="E213" s="78"/>
    </row>
    <row r="214" spans="5:5" x14ac:dyDescent="0.25">
      <c r="E214" s="78"/>
    </row>
    <row r="215" spans="5:5" x14ac:dyDescent="0.25">
      <c r="E215" s="78"/>
    </row>
    <row r="216" spans="5:5" x14ac:dyDescent="0.25">
      <c r="E216" s="78"/>
    </row>
    <row r="217" spans="5:5" x14ac:dyDescent="0.25">
      <c r="E217" s="78"/>
    </row>
    <row r="218" spans="5:5" x14ac:dyDescent="0.25">
      <c r="E218" s="78"/>
    </row>
    <row r="219" spans="5:5" x14ac:dyDescent="0.25">
      <c r="E219" s="78"/>
    </row>
    <row r="220" spans="5:5" x14ac:dyDescent="0.25">
      <c r="E220" s="78"/>
    </row>
    <row r="221" spans="5:5" x14ac:dyDescent="0.25">
      <c r="E221" s="78"/>
    </row>
    <row r="222" spans="5:5" x14ac:dyDescent="0.25">
      <c r="E222" s="78"/>
    </row>
    <row r="223" spans="5:5" x14ac:dyDescent="0.25">
      <c r="E223" s="78"/>
    </row>
    <row r="224" spans="5:5" x14ac:dyDescent="0.25">
      <c r="E224" s="78"/>
    </row>
    <row r="225" spans="5:5" x14ac:dyDescent="0.25">
      <c r="E225" s="78"/>
    </row>
    <row r="226" spans="5:5" x14ac:dyDescent="0.25">
      <c r="E226" s="78"/>
    </row>
    <row r="227" spans="5:5" x14ac:dyDescent="0.25">
      <c r="E227" s="78"/>
    </row>
    <row r="228" spans="5:5" x14ac:dyDescent="0.25">
      <c r="E228" s="78"/>
    </row>
    <row r="229" spans="5:5" x14ac:dyDescent="0.25">
      <c r="E229" s="78"/>
    </row>
    <row r="230" spans="5:5" x14ac:dyDescent="0.25">
      <c r="E230" s="78"/>
    </row>
    <row r="231" spans="5:5" x14ac:dyDescent="0.25">
      <c r="E231" s="78"/>
    </row>
    <row r="232" spans="5:5" x14ac:dyDescent="0.25">
      <c r="E232" s="78"/>
    </row>
    <row r="233" spans="5:5" x14ac:dyDescent="0.25">
      <c r="E233" s="78"/>
    </row>
    <row r="234" spans="5:5" x14ac:dyDescent="0.25">
      <c r="E234" s="78"/>
    </row>
    <row r="235" spans="5:5" x14ac:dyDescent="0.25">
      <c r="E235" s="78"/>
    </row>
    <row r="236" spans="5:5" x14ac:dyDescent="0.25">
      <c r="E236" s="78"/>
    </row>
    <row r="237" spans="5:5" x14ac:dyDescent="0.25">
      <c r="E237" s="78"/>
    </row>
    <row r="238" spans="5:5" x14ac:dyDescent="0.25">
      <c r="E238" s="78"/>
    </row>
    <row r="239" spans="5:5" x14ac:dyDescent="0.25">
      <c r="E239" s="78"/>
    </row>
    <row r="240" spans="5:5" x14ac:dyDescent="0.25">
      <c r="E240" s="78"/>
    </row>
    <row r="241" spans="5:5" x14ac:dyDescent="0.25">
      <c r="E241" s="78"/>
    </row>
    <row r="242" spans="5:5" x14ac:dyDescent="0.25">
      <c r="E242" s="78"/>
    </row>
    <row r="243" spans="5:5" x14ac:dyDescent="0.25">
      <c r="E243" s="78"/>
    </row>
    <row r="244" spans="5:5" x14ac:dyDescent="0.25">
      <c r="E244" s="78"/>
    </row>
    <row r="245" spans="5:5" x14ac:dyDescent="0.25">
      <c r="E245" s="78"/>
    </row>
    <row r="246" spans="5:5" x14ac:dyDescent="0.25">
      <c r="E246" s="78"/>
    </row>
    <row r="247" spans="5:5" x14ac:dyDescent="0.25">
      <c r="E247" s="78"/>
    </row>
    <row r="248" spans="5:5" x14ac:dyDescent="0.25">
      <c r="E248" s="78"/>
    </row>
    <row r="249" spans="5:5" x14ac:dyDescent="0.25">
      <c r="E249" s="78"/>
    </row>
    <row r="250" spans="5:5" x14ac:dyDescent="0.25">
      <c r="E250" s="78"/>
    </row>
    <row r="251" spans="5:5" x14ac:dyDescent="0.25">
      <c r="E251" s="78"/>
    </row>
    <row r="252" spans="5:5" x14ac:dyDescent="0.25">
      <c r="E252" s="78"/>
    </row>
    <row r="253" spans="5:5" x14ac:dyDescent="0.25">
      <c r="E253" s="78"/>
    </row>
    <row r="254" spans="5:5" x14ac:dyDescent="0.25">
      <c r="E254" s="78"/>
    </row>
    <row r="255" spans="5:5" x14ac:dyDescent="0.25">
      <c r="E255" s="78"/>
    </row>
    <row r="256" spans="5:5" x14ac:dyDescent="0.25">
      <c r="E256" s="78"/>
    </row>
    <row r="257" spans="5:5" x14ac:dyDescent="0.25">
      <c r="E257" s="78"/>
    </row>
    <row r="258" spans="5:5" x14ac:dyDescent="0.25">
      <c r="E258" s="78"/>
    </row>
    <row r="259" spans="5:5" x14ac:dyDescent="0.25">
      <c r="E259" s="78"/>
    </row>
    <row r="260" spans="5:5" x14ac:dyDescent="0.25">
      <c r="E260" s="78"/>
    </row>
    <row r="261" spans="5:5" x14ac:dyDescent="0.25">
      <c r="E261" s="78"/>
    </row>
    <row r="262" spans="5:5" x14ac:dyDescent="0.25">
      <c r="E262" s="78"/>
    </row>
    <row r="263" spans="5:5" x14ac:dyDescent="0.25">
      <c r="E263" s="78"/>
    </row>
    <row r="264" spans="5:5" x14ac:dyDescent="0.25">
      <c r="E264" s="78"/>
    </row>
    <row r="265" spans="5:5" x14ac:dyDescent="0.25">
      <c r="E265" s="78"/>
    </row>
    <row r="266" spans="5:5" x14ac:dyDescent="0.25">
      <c r="E266" s="78"/>
    </row>
    <row r="267" spans="5:5" x14ac:dyDescent="0.25">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242</v>
      </c>
    </row>
    <row r="6" spans="1:34" s="22" customFormat="1" ht="11.5" x14ac:dyDescent="0.25">
      <c r="A6" s="21" t="s">
        <v>88</v>
      </c>
      <c r="B6" s="24" t="s">
        <v>152</v>
      </c>
      <c r="G6" s="25"/>
    </row>
    <row r="7" spans="1:34" s="27" customFormat="1" ht="18"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75" customFormat="1" ht="13" x14ac:dyDescent="0.3">
      <c r="A12" s="76" t="s">
        <v>148</v>
      </c>
      <c r="B12" s="76"/>
      <c r="C12" s="76" t="s">
        <v>51</v>
      </c>
      <c r="D12" s="76" t="s">
        <v>149</v>
      </c>
      <c r="E12" s="77" t="s">
        <v>150</v>
      </c>
      <c r="F12" s="86">
        <v>44197</v>
      </c>
      <c r="G12" s="86">
        <v>44562</v>
      </c>
      <c r="H12" s="86">
        <v>44927</v>
      </c>
      <c r="I12" s="86">
        <v>45292</v>
      </c>
      <c r="J12" s="86"/>
    </row>
    <row r="13" spans="1:34" x14ac:dyDescent="0.25">
      <c r="E13" s="78"/>
    </row>
    <row r="14" spans="1:34" x14ac:dyDescent="0.25">
      <c r="A14" s="41" t="s">
        <v>169</v>
      </c>
      <c r="C14" s="41" t="s">
        <v>15</v>
      </c>
      <c r="D14" s="79" t="s">
        <v>170</v>
      </c>
      <c r="E14" s="78">
        <v>45678</v>
      </c>
      <c r="F14" s="50">
        <v>3.1789910158949608</v>
      </c>
      <c r="G14" s="50">
        <v>7.233757535164087</v>
      </c>
      <c r="H14" s="50">
        <v>3.8101186758276118</v>
      </c>
      <c r="I14" s="50">
        <v>3.3694344163658352</v>
      </c>
      <c r="J14" s="44"/>
    </row>
    <row r="15" spans="1:34" x14ac:dyDescent="0.25">
      <c r="A15" s="41" t="s">
        <v>171</v>
      </c>
      <c r="C15" s="41" t="s">
        <v>15</v>
      </c>
      <c r="D15" s="79" t="s">
        <v>170</v>
      </c>
      <c r="E15" s="78">
        <v>45678</v>
      </c>
      <c r="F15" s="44">
        <v>3.3576642335766405</v>
      </c>
      <c r="G15" s="44">
        <v>6.7796610169491567</v>
      </c>
      <c r="H15" s="44">
        <v>3.9021164021163957</v>
      </c>
      <c r="I15" s="44">
        <v>2.3551877784850461</v>
      </c>
      <c r="J15" s="44"/>
    </row>
    <row r="16" spans="1:34" x14ac:dyDescent="0.25">
      <c r="A16" s="41" t="s">
        <v>219</v>
      </c>
      <c r="C16" s="41" t="s">
        <v>7</v>
      </c>
      <c r="D16" s="79" t="s">
        <v>170</v>
      </c>
      <c r="E16" s="78">
        <v>45695</v>
      </c>
      <c r="F16" s="44">
        <v>9</v>
      </c>
      <c r="G16" s="44">
        <v>6.1</v>
      </c>
      <c r="H16" s="44">
        <v>6</v>
      </c>
      <c r="I16" s="44">
        <v>7.4</v>
      </c>
      <c r="J16" s="44"/>
    </row>
    <row r="17" spans="1:10" x14ac:dyDescent="0.25">
      <c r="A17" s="41" t="s">
        <v>172</v>
      </c>
      <c r="C17" s="41" t="s">
        <v>44</v>
      </c>
      <c r="D17" s="79" t="s">
        <v>170</v>
      </c>
      <c r="E17" s="78">
        <v>45695</v>
      </c>
      <c r="F17" s="44">
        <v>7.5</v>
      </c>
      <c r="G17" s="44">
        <v>5.3</v>
      </c>
      <c r="H17" s="44">
        <v>5.4</v>
      </c>
      <c r="I17" s="44">
        <v>6.3</v>
      </c>
      <c r="J17" s="44"/>
    </row>
    <row r="18" spans="1:10" x14ac:dyDescent="0.25">
      <c r="A18" s="41" t="s">
        <v>173</v>
      </c>
      <c r="D18" s="79" t="s">
        <v>170</v>
      </c>
      <c r="E18" s="78">
        <v>45667</v>
      </c>
      <c r="F18" s="45">
        <v>870.1</v>
      </c>
      <c r="G18" s="45">
        <v>933.9</v>
      </c>
      <c r="H18" s="45">
        <v>957.7</v>
      </c>
      <c r="I18" s="45">
        <v>995.6</v>
      </c>
      <c r="J18" s="45"/>
    </row>
    <row r="19" spans="1:10" x14ac:dyDescent="0.25">
      <c r="A19" s="41" t="s">
        <v>174</v>
      </c>
      <c r="C19" s="41" t="s">
        <v>13</v>
      </c>
      <c r="D19" s="79" t="s">
        <v>170</v>
      </c>
      <c r="E19" s="78">
        <v>45513</v>
      </c>
      <c r="F19" s="45">
        <v>163452.5</v>
      </c>
      <c r="G19" s="45">
        <v>53475</v>
      </c>
      <c r="H19" s="45">
        <v>46044.166666666664</v>
      </c>
      <c r="I19" s="45" t="e">
        <v>#N/A</v>
      </c>
      <c r="J19" s="45"/>
    </row>
    <row r="20" spans="1:10" x14ac:dyDescent="0.25">
      <c r="A20" s="41" t="s">
        <v>175</v>
      </c>
      <c r="C20" s="41" t="s">
        <v>15</v>
      </c>
      <c r="D20" s="79" t="s">
        <v>170</v>
      </c>
      <c r="E20" s="78">
        <v>45513</v>
      </c>
      <c r="F20" s="50">
        <v>101.73717177327286</v>
      </c>
      <c r="G20" s="50">
        <v>-67.28407335464432</v>
      </c>
      <c r="H20" s="50">
        <v>-13.895901511609788</v>
      </c>
      <c r="I20" s="50" t="e">
        <v>#N/A</v>
      </c>
      <c r="J20" s="50"/>
    </row>
    <row r="21" spans="1:10" x14ac:dyDescent="0.25">
      <c r="A21" s="41" t="s">
        <v>176</v>
      </c>
      <c r="C21" s="41" t="s">
        <v>13</v>
      </c>
      <c r="D21" s="79" t="s">
        <v>170</v>
      </c>
      <c r="E21" s="78">
        <v>45513</v>
      </c>
      <c r="F21" s="45">
        <v>56897.5</v>
      </c>
      <c r="G21" s="45">
        <v>16678.333333333332</v>
      </c>
      <c r="H21" s="45">
        <v>14630</v>
      </c>
      <c r="I21" s="45" t="e">
        <v>#N/A</v>
      </c>
      <c r="J21" s="45"/>
    </row>
    <row r="22" spans="1:10" x14ac:dyDescent="0.25">
      <c r="A22" s="41" t="s">
        <v>177</v>
      </c>
      <c r="C22" s="41" t="s">
        <v>15</v>
      </c>
      <c r="D22" s="79" t="s">
        <v>170</v>
      </c>
      <c r="E22" s="78">
        <v>45513</v>
      </c>
      <c r="F22" s="50">
        <v>108.14889336016095</v>
      </c>
      <c r="G22" s="50">
        <v>-70.687054205662236</v>
      </c>
      <c r="H22" s="50">
        <v>-12.28140301788747</v>
      </c>
      <c r="I22" s="50" t="e">
        <v>#N/A</v>
      </c>
      <c r="J22" s="50"/>
    </row>
    <row r="23" spans="1:10" x14ac:dyDescent="0.25">
      <c r="A23" s="41" t="s">
        <v>178</v>
      </c>
      <c r="C23" s="41" t="s">
        <v>15</v>
      </c>
      <c r="D23" s="79" t="s">
        <v>170</v>
      </c>
      <c r="E23" s="78">
        <v>45695</v>
      </c>
      <c r="F23" s="50">
        <v>-1.0549570570421385</v>
      </c>
      <c r="G23" s="50">
        <v>1.2744286395223625</v>
      </c>
      <c r="H23" s="50">
        <v>3.9312343630012903</v>
      </c>
      <c r="I23" s="50">
        <v>4.0613976546858721</v>
      </c>
      <c r="J23" s="50"/>
    </row>
    <row r="24" spans="1:10" x14ac:dyDescent="0.25">
      <c r="A24" s="41" t="s">
        <v>179</v>
      </c>
      <c r="C24" s="41" t="s">
        <v>15</v>
      </c>
      <c r="D24" s="79" t="s">
        <v>170</v>
      </c>
      <c r="E24" s="78">
        <v>45450</v>
      </c>
      <c r="F24" s="44">
        <v>1.3594935317171153</v>
      </c>
      <c r="G24" s="44">
        <v>2.0015933406692721</v>
      </c>
      <c r="H24" s="44">
        <v>2.3026892609362637</v>
      </c>
      <c r="I24" s="44" t="e">
        <v>#N/A</v>
      </c>
      <c r="J24" s="44"/>
    </row>
    <row r="25" spans="1:10" x14ac:dyDescent="0.25">
      <c r="A25" s="41" t="s">
        <v>180</v>
      </c>
      <c r="C25" s="41" t="s">
        <v>15</v>
      </c>
      <c r="D25" s="79" t="s">
        <v>170</v>
      </c>
      <c r="E25" s="78">
        <v>45695</v>
      </c>
      <c r="F25" s="44">
        <v>-0.33540967896502627</v>
      </c>
      <c r="G25" s="44">
        <v>3.4855769230769384</v>
      </c>
      <c r="H25" s="44">
        <v>1.8350754936120817</v>
      </c>
      <c r="I25" s="44">
        <v>5.1551094890510907</v>
      </c>
      <c r="J25" s="44"/>
    </row>
    <row r="26" spans="1:10" x14ac:dyDescent="0.25">
      <c r="A26" s="41" t="s">
        <v>181</v>
      </c>
      <c r="C26" s="41" t="s">
        <v>15</v>
      </c>
      <c r="D26" s="79" t="s">
        <v>170</v>
      </c>
      <c r="E26" s="78">
        <v>45667</v>
      </c>
      <c r="F26" s="50">
        <v>-0.7545472074040882</v>
      </c>
      <c r="G26" s="50">
        <v>4.2424360169930564</v>
      </c>
      <c r="H26" s="50">
        <v>1.8419924580814762</v>
      </c>
      <c r="I26" s="50">
        <v>4.9172827757850701</v>
      </c>
      <c r="J26" s="50"/>
    </row>
    <row r="27" spans="1:10" x14ac:dyDescent="0.25">
      <c r="A27" s="41" t="s">
        <v>182</v>
      </c>
      <c r="C27" s="41" t="s">
        <v>123</v>
      </c>
      <c r="D27" s="79" t="s">
        <v>170</v>
      </c>
      <c r="E27" s="78">
        <v>45667</v>
      </c>
      <c r="F27" s="44">
        <v>67.987499999999997</v>
      </c>
      <c r="G27" s="44">
        <v>94.786666666666676</v>
      </c>
      <c r="H27" s="44">
        <v>77.635833333333309</v>
      </c>
      <c r="I27" s="44">
        <v>76.55</v>
      </c>
      <c r="J27" s="44"/>
    </row>
    <row r="28" spans="1:10" x14ac:dyDescent="0.25">
      <c r="A28" s="41" t="s">
        <v>228</v>
      </c>
      <c r="C28" s="41" t="s">
        <v>227</v>
      </c>
      <c r="D28" s="79" t="s">
        <v>170</v>
      </c>
      <c r="E28" s="78">
        <v>45666</v>
      </c>
      <c r="F28" s="44">
        <v>3.3620073760000002</v>
      </c>
      <c r="G28" s="44">
        <v>5.0895984319999998</v>
      </c>
      <c r="H28" s="44">
        <v>2.7254886250000001</v>
      </c>
      <c r="I28" s="44">
        <v>1.4564173490000001</v>
      </c>
      <c r="J28" s="44"/>
    </row>
    <row r="29" spans="1:10" x14ac:dyDescent="0.25">
      <c r="A29" s="41" t="s">
        <v>183</v>
      </c>
      <c r="D29" s="79" t="s">
        <v>170</v>
      </c>
      <c r="E29" s="78">
        <v>45667</v>
      </c>
      <c r="F29" s="45">
        <v>1321.6</v>
      </c>
      <c r="G29" s="45">
        <v>1347.8</v>
      </c>
      <c r="H29" s="45">
        <v>1422.8</v>
      </c>
      <c r="I29" s="45">
        <v>1491.9</v>
      </c>
      <c r="J29" s="45"/>
    </row>
    <row r="30" spans="1:10" x14ac:dyDescent="0.25">
      <c r="A30" s="41" t="s">
        <v>200</v>
      </c>
      <c r="C30" s="41" t="s">
        <v>15</v>
      </c>
      <c r="D30" s="79" t="s">
        <v>170</v>
      </c>
      <c r="E30" s="78">
        <v>45632</v>
      </c>
      <c r="F30" s="44">
        <v>5.9645257908515825</v>
      </c>
      <c r="G30" s="44">
        <v>4.1399435729772449</v>
      </c>
      <c r="H30" s="44">
        <v>1.6418324056568734</v>
      </c>
      <c r="I30" s="44" t="e">
        <v>#N/A</v>
      </c>
      <c r="J30" s="44"/>
    </row>
    <row r="31" spans="1:10" x14ac:dyDescent="0.25">
      <c r="A31" s="41" t="s">
        <v>201</v>
      </c>
      <c r="C31" s="41" t="s">
        <v>44</v>
      </c>
      <c r="D31" s="79" t="s">
        <v>170</v>
      </c>
      <c r="E31" s="78">
        <v>45666</v>
      </c>
      <c r="F31" s="44">
        <v>2.4499999999999997</v>
      </c>
      <c r="G31" s="44">
        <v>4.2</v>
      </c>
      <c r="H31" s="44">
        <v>6.950000000000002</v>
      </c>
      <c r="I31" s="44">
        <v>6.679166666666668</v>
      </c>
      <c r="J31" s="44"/>
    </row>
    <row r="32" spans="1:10" x14ac:dyDescent="0.25">
      <c r="A32" s="41" t="s">
        <v>128</v>
      </c>
      <c r="C32" s="41" t="s">
        <v>44</v>
      </c>
      <c r="D32" s="79" t="s">
        <v>170</v>
      </c>
      <c r="E32" s="78">
        <v>45666</v>
      </c>
      <c r="F32" s="51">
        <v>0.5</v>
      </c>
      <c r="G32" s="51">
        <v>2.25</v>
      </c>
      <c r="H32" s="51">
        <v>5</v>
      </c>
      <c r="I32" s="51">
        <v>4.729166666666667</v>
      </c>
      <c r="J32" s="51"/>
    </row>
    <row r="33" spans="1:10" x14ac:dyDescent="0.25">
      <c r="A33" s="41" t="s">
        <v>202</v>
      </c>
      <c r="C33" s="41" t="s">
        <v>130</v>
      </c>
      <c r="D33" s="79" t="s">
        <v>170</v>
      </c>
      <c r="E33" s="78">
        <v>45440</v>
      </c>
      <c r="F33" s="44">
        <v>91.533649999999994</v>
      </c>
      <c r="G33" s="44">
        <v>97.807407999999995</v>
      </c>
      <c r="H33" s="44">
        <v>101.979097</v>
      </c>
      <c r="I33" s="44" t="e">
        <v>#N/A</v>
      </c>
      <c r="J33" s="44"/>
    </row>
    <row r="34" spans="1:10" x14ac:dyDescent="0.25">
      <c r="A34" s="41" t="s">
        <v>203</v>
      </c>
      <c r="D34" s="79" t="s">
        <v>170</v>
      </c>
      <c r="E34" s="78">
        <v>45440</v>
      </c>
      <c r="F34" s="159">
        <v>36.891662829486954</v>
      </c>
      <c r="G34" s="159">
        <v>41.034432390100214</v>
      </c>
      <c r="H34" s="159">
        <v>41.477947072566117</v>
      </c>
      <c r="I34" s="159" t="e">
        <v>#N/A</v>
      </c>
      <c r="J34" s="159"/>
    </row>
    <row r="35" spans="1:10" x14ac:dyDescent="0.25">
      <c r="A35" s="41" t="s">
        <v>204</v>
      </c>
      <c r="D35" s="79" t="s">
        <v>170</v>
      </c>
      <c r="E35" s="78">
        <v>43217</v>
      </c>
      <c r="F35" s="44" t="e">
        <v>#N/A</v>
      </c>
      <c r="G35" s="44" t="e">
        <v>#N/A</v>
      </c>
      <c r="H35" s="44" t="e">
        <v>#N/A</v>
      </c>
      <c r="I35" s="44" t="e">
        <v>#N/A</v>
      </c>
      <c r="J35" s="44"/>
    </row>
    <row r="36" spans="1:10" x14ac:dyDescent="0.25">
      <c r="A36" s="41" t="s">
        <v>205</v>
      </c>
      <c r="C36" s="41" t="s">
        <v>51</v>
      </c>
      <c r="D36" s="79" t="s">
        <v>170</v>
      </c>
      <c r="E36" s="78">
        <v>45673</v>
      </c>
      <c r="F36" s="45">
        <v>15017</v>
      </c>
      <c r="G36" s="45">
        <v>17306</v>
      </c>
      <c r="H36" s="45">
        <v>19579</v>
      </c>
      <c r="I36" s="45">
        <v>24369</v>
      </c>
      <c r="J36" s="45"/>
    </row>
    <row r="37" spans="1:10" x14ac:dyDescent="0.25">
      <c r="A37" s="41" t="s">
        <v>206</v>
      </c>
      <c r="C37" s="41" t="s">
        <v>136</v>
      </c>
      <c r="D37" s="79" t="s">
        <v>170</v>
      </c>
      <c r="E37" s="78">
        <v>45695</v>
      </c>
      <c r="F37" s="45">
        <v>2731</v>
      </c>
      <c r="G37" s="45">
        <v>2374</v>
      </c>
      <c r="H37" s="45">
        <v>2572</v>
      </c>
      <c r="I37" s="45">
        <v>2587</v>
      </c>
      <c r="J37" s="45"/>
    </row>
    <row r="38" spans="1:10" x14ac:dyDescent="0.25">
      <c r="A38" s="41" t="s">
        <v>232</v>
      </c>
      <c r="C38" s="41" t="s">
        <v>51</v>
      </c>
      <c r="D38" s="79" t="s">
        <v>170</v>
      </c>
      <c r="E38" s="78">
        <v>45691</v>
      </c>
      <c r="F38" s="45">
        <v>27684</v>
      </c>
      <c r="G38" s="45">
        <v>29659</v>
      </c>
      <c r="H38" s="45">
        <v>27407</v>
      </c>
      <c r="I38" s="45">
        <v>26981</v>
      </c>
      <c r="J38" s="45"/>
    </row>
    <row r="39" spans="1:10" x14ac:dyDescent="0.25">
      <c r="A39" s="41" t="s">
        <v>233</v>
      </c>
      <c r="C39" s="180">
        <v>0</v>
      </c>
      <c r="D39" s="79" t="s">
        <v>170</v>
      </c>
      <c r="E39" s="78">
        <v>45691</v>
      </c>
      <c r="F39" s="44">
        <v>489.97449999999998</v>
      </c>
      <c r="G39" s="44">
        <v>511.47158333333334</v>
      </c>
      <c r="H39" s="44">
        <v>536.57541666666668</v>
      </c>
      <c r="I39" s="44">
        <v>606.05241666666666</v>
      </c>
      <c r="J39" s="44"/>
    </row>
    <row r="40" spans="1:10" x14ac:dyDescent="0.25">
      <c r="A40" s="41" t="s">
        <v>234</v>
      </c>
      <c r="C40" s="41" t="s">
        <v>207</v>
      </c>
      <c r="D40" s="79" t="s">
        <v>170</v>
      </c>
      <c r="E40" s="78">
        <v>45695</v>
      </c>
      <c r="F40" s="50">
        <v>73.496694719515759</v>
      </c>
      <c r="G40" s="50">
        <v>76.273627362736278</v>
      </c>
      <c r="H40" s="50">
        <v>80.608823529411765</v>
      </c>
      <c r="I40" s="50">
        <v>72.329303273195194</v>
      </c>
      <c r="J40" s="50"/>
    </row>
    <row r="41" spans="1:10" x14ac:dyDescent="0.25">
      <c r="A41" s="41" t="s">
        <v>208</v>
      </c>
      <c r="C41" s="41" t="s">
        <v>130</v>
      </c>
      <c r="D41" s="79" t="s">
        <v>170</v>
      </c>
      <c r="E41" s="78">
        <v>45706</v>
      </c>
      <c r="F41" s="44">
        <v>88.929502555535578</v>
      </c>
      <c r="G41" s="44">
        <v>107.20479247926475</v>
      </c>
      <c r="H41" s="44">
        <v>400.61625460451711</v>
      </c>
      <c r="I41" s="44">
        <v>409.44612920974185</v>
      </c>
      <c r="J41" s="44"/>
    </row>
    <row r="42" spans="1:10" x14ac:dyDescent="0.25">
      <c r="A42" s="41" t="s">
        <v>209</v>
      </c>
      <c r="C42" s="41" t="s">
        <v>130</v>
      </c>
      <c r="D42" s="79" t="s">
        <v>170</v>
      </c>
      <c r="E42" s="78">
        <v>45706</v>
      </c>
      <c r="F42" s="44">
        <v>86.790747999999994</v>
      </c>
      <c r="G42" s="44">
        <v>108.54391600000002</v>
      </c>
      <c r="H42" s="44">
        <v>104.25468999999998</v>
      </c>
      <c r="I42" s="44">
        <v>102.17856400000002</v>
      </c>
      <c r="J42" s="44"/>
    </row>
    <row r="43" spans="1:10" x14ac:dyDescent="0.25">
      <c r="A43" s="41" t="s">
        <v>210</v>
      </c>
      <c r="D43" s="79" t="s">
        <v>170</v>
      </c>
      <c r="E43" s="78">
        <v>43469</v>
      </c>
      <c r="F43" s="45" t="e">
        <v>#N/A</v>
      </c>
      <c r="G43" s="45" t="e">
        <v>#N/A</v>
      </c>
      <c r="H43" s="45" t="e">
        <v>#N/A</v>
      </c>
      <c r="I43" s="45" t="e">
        <v>#N/A</v>
      </c>
      <c r="J43" s="45"/>
    </row>
    <row r="44" spans="1:10" x14ac:dyDescent="0.25">
      <c r="A44" s="41" t="s">
        <v>211</v>
      </c>
      <c r="D44" s="79" t="s">
        <v>170</v>
      </c>
      <c r="E44" s="78">
        <v>43469</v>
      </c>
      <c r="F44" s="45" t="e">
        <v>#N/A</v>
      </c>
      <c r="G44" s="45" t="e">
        <v>#N/A</v>
      </c>
      <c r="H44" s="45" t="e">
        <v>#N/A</v>
      </c>
      <c r="I44" s="45" t="e">
        <v>#N/A</v>
      </c>
      <c r="J44" s="45"/>
    </row>
    <row r="45" spans="1:10" x14ac:dyDescent="0.25">
      <c r="A45" s="41" t="s">
        <v>212</v>
      </c>
      <c r="C45" s="41" t="s">
        <v>136</v>
      </c>
      <c r="D45" s="79" t="s">
        <v>170</v>
      </c>
      <c r="E45" s="78">
        <v>45695</v>
      </c>
      <c r="F45" s="45">
        <v>88</v>
      </c>
      <c r="G45" s="45">
        <v>133</v>
      </c>
      <c r="H45" s="45">
        <v>142</v>
      </c>
      <c r="I45" s="45">
        <v>156</v>
      </c>
      <c r="J45" s="45"/>
    </row>
    <row r="46" spans="1:10" x14ac:dyDescent="0.25">
      <c r="A46" s="41" t="s">
        <v>213</v>
      </c>
      <c r="C46" s="41" t="s">
        <v>146</v>
      </c>
      <c r="D46" s="79" t="s">
        <v>170</v>
      </c>
      <c r="E46" s="78">
        <v>45695</v>
      </c>
      <c r="F46" s="159">
        <v>5619.83943722</v>
      </c>
      <c r="G46" s="159">
        <v>5697.5676698999996</v>
      </c>
      <c r="H46" s="159">
        <v>5970.1938997299994</v>
      </c>
      <c r="I46" s="159">
        <v>9326.8945195600008</v>
      </c>
      <c r="J46" s="44"/>
    </row>
    <row r="47" spans="1:10" x14ac:dyDescent="0.25">
      <c r="E47" s="78"/>
    </row>
    <row r="48" spans="1:10" x14ac:dyDescent="0.25">
      <c r="E48" s="78"/>
    </row>
    <row r="49" spans="5:5" x14ac:dyDescent="0.25">
      <c r="E49" s="78"/>
    </row>
    <row r="50" spans="5:5" x14ac:dyDescent="0.25">
      <c r="E50" s="78"/>
    </row>
    <row r="51" spans="5:5" x14ac:dyDescent="0.25">
      <c r="E51" s="78"/>
    </row>
    <row r="52" spans="5:5" x14ac:dyDescent="0.25">
      <c r="E52" s="78"/>
    </row>
    <row r="53" spans="5:5" x14ac:dyDescent="0.25">
      <c r="E53" s="78"/>
    </row>
    <row r="54" spans="5:5" x14ac:dyDescent="0.25">
      <c r="E54" s="78"/>
    </row>
    <row r="55" spans="5:5" x14ac:dyDescent="0.25">
      <c r="E55" s="78"/>
    </row>
    <row r="56" spans="5:5" x14ac:dyDescent="0.25">
      <c r="E56" s="78"/>
    </row>
    <row r="57" spans="5:5" x14ac:dyDescent="0.25">
      <c r="E57" s="78"/>
    </row>
    <row r="58" spans="5:5" x14ac:dyDescent="0.25">
      <c r="E58" s="78"/>
    </row>
    <row r="59" spans="5:5" x14ac:dyDescent="0.25">
      <c r="E59" s="78"/>
    </row>
    <row r="60" spans="5:5" x14ac:dyDescent="0.25">
      <c r="E60" s="78"/>
    </row>
    <row r="61" spans="5:5" x14ac:dyDescent="0.25">
      <c r="E61" s="78"/>
    </row>
    <row r="62" spans="5:5" x14ac:dyDescent="0.25">
      <c r="E62" s="78"/>
    </row>
    <row r="63" spans="5:5" x14ac:dyDescent="0.25">
      <c r="E63" s="78"/>
    </row>
    <row r="64" spans="5:5" x14ac:dyDescent="0.25">
      <c r="E64" s="78"/>
    </row>
    <row r="65" spans="5:5" x14ac:dyDescent="0.25">
      <c r="E65" s="78"/>
    </row>
    <row r="66" spans="5:5" x14ac:dyDescent="0.25">
      <c r="E66" s="78"/>
    </row>
    <row r="67" spans="5:5" x14ac:dyDescent="0.25">
      <c r="E67" s="78"/>
    </row>
    <row r="68" spans="5:5" x14ac:dyDescent="0.25">
      <c r="E68" s="78"/>
    </row>
    <row r="69" spans="5:5" x14ac:dyDescent="0.25">
      <c r="E69" s="78"/>
    </row>
    <row r="70" spans="5:5" x14ac:dyDescent="0.25">
      <c r="E70" s="78"/>
    </row>
    <row r="71" spans="5:5" x14ac:dyDescent="0.25">
      <c r="E71" s="78"/>
    </row>
    <row r="72" spans="5:5" x14ac:dyDescent="0.25">
      <c r="E72" s="78"/>
    </row>
    <row r="73" spans="5:5" x14ac:dyDescent="0.25">
      <c r="E73" s="78"/>
    </row>
    <row r="74" spans="5:5" x14ac:dyDescent="0.25">
      <c r="E74" s="78"/>
    </row>
    <row r="75" spans="5:5" x14ac:dyDescent="0.25">
      <c r="E75" s="78"/>
    </row>
    <row r="76" spans="5:5" x14ac:dyDescent="0.25">
      <c r="E76" s="78"/>
    </row>
    <row r="77" spans="5:5" x14ac:dyDescent="0.25">
      <c r="E77" s="78"/>
    </row>
    <row r="78" spans="5:5" x14ac:dyDescent="0.25">
      <c r="E78" s="78"/>
    </row>
    <row r="79" spans="5:5" x14ac:dyDescent="0.25">
      <c r="E79" s="78"/>
    </row>
    <row r="80" spans="5:5" x14ac:dyDescent="0.25">
      <c r="E80" s="78"/>
    </row>
    <row r="81" spans="5:5" x14ac:dyDescent="0.25">
      <c r="E81" s="78"/>
    </row>
    <row r="82" spans="5:5" x14ac:dyDescent="0.25">
      <c r="E82" s="78"/>
    </row>
    <row r="83" spans="5:5" x14ac:dyDescent="0.25">
      <c r="E83" s="78"/>
    </row>
    <row r="84" spans="5:5" x14ac:dyDescent="0.25">
      <c r="E84" s="78"/>
    </row>
    <row r="85" spans="5:5" x14ac:dyDescent="0.25">
      <c r="E85" s="78"/>
    </row>
    <row r="86" spans="5:5" x14ac:dyDescent="0.25">
      <c r="E86" s="78"/>
    </row>
    <row r="87" spans="5:5" x14ac:dyDescent="0.25">
      <c r="E87" s="78"/>
    </row>
    <row r="88" spans="5:5" x14ac:dyDescent="0.25">
      <c r="E88" s="78"/>
    </row>
    <row r="89" spans="5:5" x14ac:dyDescent="0.25">
      <c r="E89" s="78"/>
    </row>
    <row r="90" spans="5:5" x14ac:dyDescent="0.25">
      <c r="E90" s="78"/>
    </row>
    <row r="91" spans="5:5" x14ac:dyDescent="0.25">
      <c r="E91" s="78"/>
    </row>
    <row r="92" spans="5:5" x14ac:dyDescent="0.25">
      <c r="E92" s="78"/>
    </row>
    <row r="93" spans="5:5" x14ac:dyDescent="0.25">
      <c r="E93" s="78"/>
    </row>
    <row r="94" spans="5:5" x14ac:dyDescent="0.25">
      <c r="E94" s="78"/>
    </row>
    <row r="95" spans="5:5" x14ac:dyDescent="0.25">
      <c r="E95" s="78"/>
    </row>
    <row r="96" spans="5:5" x14ac:dyDescent="0.25">
      <c r="E96" s="78"/>
    </row>
    <row r="97" spans="5:5" x14ac:dyDescent="0.25">
      <c r="E97" s="78"/>
    </row>
    <row r="98" spans="5:5" x14ac:dyDescent="0.25">
      <c r="E98" s="78"/>
    </row>
    <row r="99" spans="5:5" x14ac:dyDescent="0.25">
      <c r="E99" s="78"/>
    </row>
    <row r="100" spans="5:5" x14ac:dyDescent="0.25">
      <c r="E100" s="78"/>
    </row>
    <row r="101" spans="5:5" x14ac:dyDescent="0.25">
      <c r="E101" s="78"/>
    </row>
    <row r="102" spans="5:5" x14ac:dyDescent="0.25">
      <c r="E102" s="78"/>
    </row>
    <row r="103" spans="5:5" x14ac:dyDescent="0.25">
      <c r="E103" s="78"/>
    </row>
    <row r="104" spans="5:5" x14ac:dyDescent="0.25">
      <c r="E104" s="78"/>
    </row>
    <row r="105" spans="5:5" x14ac:dyDescent="0.25">
      <c r="E105" s="78"/>
    </row>
    <row r="106" spans="5:5" x14ac:dyDescent="0.25">
      <c r="E106" s="78"/>
    </row>
    <row r="107" spans="5:5" x14ac:dyDescent="0.25">
      <c r="E107" s="78"/>
    </row>
    <row r="108" spans="5:5" x14ac:dyDescent="0.25">
      <c r="E108" s="78"/>
    </row>
    <row r="109" spans="5:5" x14ac:dyDescent="0.25">
      <c r="E109" s="78"/>
    </row>
    <row r="110" spans="5:5" x14ac:dyDescent="0.25">
      <c r="E110" s="78"/>
    </row>
    <row r="111" spans="5:5" x14ac:dyDescent="0.25">
      <c r="E111" s="78"/>
    </row>
    <row r="112" spans="5:5" x14ac:dyDescent="0.25">
      <c r="E112" s="78"/>
    </row>
    <row r="113" spans="5:5" x14ac:dyDescent="0.25">
      <c r="E113" s="78"/>
    </row>
    <row r="114" spans="5:5" x14ac:dyDescent="0.25">
      <c r="E114" s="78"/>
    </row>
    <row r="115" spans="5:5" x14ac:dyDescent="0.25">
      <c r="E115" s="78"/>
    </row>
    <row r="116" spans="5:5" x14ac:dyDescent="0.25">
      <c r="E116" s="78"/>
    </row>
    <row r="117" spans="5:5" x14ac:dyDescent="0.25">
      <c r="E117" s="78"/>
    </row>
    <row r="118" spans="5:5" x14ac:dyDescent="0.25">
      <c r="E118" s="78"/>
    </row>
    <row r="119" spans="5:5" x14ac:dyDescent="0.25">
      <c r="E119" s="78"/>
    </row>
    <row r="120" spans="5:5" x14ac:dyDescent="0.25">
      <c r="E120" s="78"/>
    </row>
    <row r="121" spans="5:5" x14ac:dyDescent="0.25">
      <c r="E121" s="78"/>
    </row>
    <row r="122" spans="5:5" x14ac:dyDescent="0.25">
      <c r="E122" s="78"/>
    </row>
    <row r="123" spans="5:5" x14ac:dyDescent="0.25">
      <c r="E123" s="78"/>
    </row>
    <row r="124" spans="5:5" x14ac:dyDescent="0.25">
      <c r="E124" s="78"/>
    </row>
    <row r="125" spans="5:5" x14ac:dyDescent="0.25">
      <c r="E125" s="78"/>
    </row>
    <row r="126" spans="5:5" x14ac:dyDescent="0.25">
      <c r="E126" s="78"/>
    </row>
    <row r="127" spans="5:5" x14ac:dyDescent="0.25">
      <c r="E127" s="78"/>
    </row>
    <row r="128" spans="5:5" x14ac:dyDescent="0.25">
      <c r="E128" s="78"/>
    </row>
    <row r="129" spans="5:5" x14ac:dyDescent="0.25">
      <c r="E129" s="78"/>
    </row>
    <row r="130" spans="5:5" x14ac:dyDescent="0.25">
      <c r="E130" s="78"/>
    </row>
    <row r="131" spans="5:5" x14ac:dyDescent="0.25">
      <c r="E131" s="78"/>
    </row>
    <row r="132" spans="5:5" x14ac:dyDescent="0.25">
      <c r="E132" s="78"/>
    </row>
    <row r="133" spans="5:5" x14ac:dyDescent="0.25">
      <c r="E133" s="78"/>
    </row>
    <row r="134" spans="5:5" x14ac:dyDescent="0.25">
      <c r="E134" s="78"/>
    </row>
    <row r="135" spans="5:5" x14ac:dyDescent="0.25">
      <c r="E135" s="78"/>
    </row>
    <row r="136" spans="5:5" x14ac:dyDescent="0.25">
      <c r="E136" s="78"/>
    </row>
    <row r="137" spans="5:5" x14ac:dyDescent="0.25">
      <c r="E137" s="78"/>
    </row>
    <row r="138" spans="5:5" x14ac:dyDescent="0.25">
      <c r="E138" s="78"/>
    </row>
    <row r="139" spans="5:5" x14ac:dyDescent="0.25">
      <c r="E139" s="78"/>
    </row>
    <row r="140" spans="5:5" x14ac:dyDescent="0.25">
      <c r="E140" s="78"/>
    </row>
    <row r="141" spans="5:5" x14ac:dyDescent="0.25">
      <c r="E141" s="78"/>
    </row>
    <row r="142" spans="5:5" x14ac:dyDescent="0.25">
      <c r="E142" s="78"/>
    </row>
    <row r="143" spans="5:5" x14ac:dyDescent="0.25">
      <c r="E143" s="78"/>
    </row>
    <row r="144" spans="5:5" x14ac:dyDescent="0.25">
      <c r="E144" s="78"/>
    </row>
    <row r="145" spans="5:5" x14ac:dyDescent="0.25">
      <c r="E145" s="78"/>
    </row>
    <row r="146" spans="5:5" x14ac:dyDescent="0.25">
      <c r="E146" s="78"/>
    </row>
    <row r="147" spans="5:5" x14ac:dyDescent="0.25">
      <c r="E147" s="78"/>
    </row>
    <row r="148" spans="5:5" x14ac:dyDescent="0.25">
      <c r="E148" s="78"/>
    </row>
    <row r="149" spans="5:5" x14ac:dyDescent="0.25">
      <c r="E149" s="78"/>
    </row>
    <row r="150" spans="5:5" x14ac:dyDescent="0.25">
      <c r="E150" s="78"/>
    </row>
    <row r="151" spans="5:5" x14ac:dyDescent="0.25">
      <c r="E151" s="78"/>
    </row>
    <row r="152" spans="5:5" x14ac:dyDescent="0.25">
      <c r="E152" s="78"/>
    </row>
    <row r="153" spans="5:5" x14ac:dyDescent="0.25">
      <c r="E153" s="78"/>
    </row>
    <row r="154" spans="5:5" x14ac:dyDescent="0.25">
      <c r="E154" s="78"/>
    </row>
    <row r="155" spans="5:5" x14ac:dyDescent="0.25">
      <c r="E155" s="78"/>
    </row>
    <row r="156" spans="5:5" x14ac:dyDescent="0.25">
      <c r="E156" s="78"/>
    </row>
    <row r="157" spans="5:5" x14ac:dyDescent="0.25">
      <c r="E157" s="78"/>
    </row>
    <row r="158" spans="5:5" x14ac:dyDescent="0.25">
      <c r="E158" s="78"/>
    </row>
    <row r="159" spans="5:5" x14ac:dyDescent="0.25">
      <c r="E159" s="78"/>
    </row>
    <row r="160" spans="5:5" x14ac:dyDescent="0.25">
      <c r="E160" s="78"/>
    </row>
    <row r="161" spans="5:5" x14ac:dyDescent="0.25">
      <c r="E161" s="78"/>
    </row>
    <row r="162" spans="5:5" x14ac:dyDescent="0.25">
      <c r="E162" s="78"/>
    </row>
    <row r="163" spans="5:5" x14ac:dyDescent="0.25">
      <c r="E163" s="78"/>
    </row>
    <row r="164" spans="5:5" x14ac:dyDescent="0.25">
      <c r="E164" s="78"/>
    </row>
    <row r="165" spans="5:5" x14ac:dyDescent="0.25">
      <c r="E165" s="78"/>
    </row>
    <row r="166" spans="5:5" x14ac:dyDescent="0.25">
      <c r="E166" s="78"/>
    </row>
    <row r="167" spans="5:5" x14ac:dyDescent="0.25">
      <c r="E167" s="78"/>
    </row>
    <row r="168" spans="5:5" x14ac:dyDescent="0.25">
      <c r="E168" s="78"/>
    </row>
    <row r="169" spans="5:5" x14ac:dyDescent="0.25">
      <c r="E169" s="78"/>
    </row>
    <row r="170" spans="5:5" x14ac:dyDescent="0.25">
      <c r="E170" s="78"/>
    </row>
    <row r="171" spans="5:5" x14ac:dyDescent="0.25">
      <c r="E171" s="78"/>
    </row>
    <row r="172" spans="5:5" x14ac:dyDescent="0.25">
      <c r="E172" s="78"/>
    </row>
    <row r="173" spans="5:5" x14ac:dyDescent="0.25">
      <c r="E173" s="78"/>
    </row>
    <row r="174" spans="5:5" x14ac:dyDescent="0.25">
      <c r="E174" s="78"/>
    </row>
    <row r="175" spans="5:5" x14ac:dyDescent="0.25">
      <c r="E175" s="78"/>
    </row>
    <row r="176" spans="5:5" x14ac:dyDescent="0.25">
      <c r="E176" s="78"/>
    </row>
    <row r="177" spans="5:5" x14ac:dyDescent="0.25">
      <c r="E177" s="78"/>
    </row>
    <row r="178" spans="5:5" x14ac:dyDescent="0.25">
      <c r="E178" s="78"/>
    </row>
    <row r="179" spans="5:5" x14ac:dyDescent="0.25">
      <c r="E179" s="78"/>
    </row>
    <row r="180" spans="5:5" x14ac:dyDescent="0.25">
      <c r="E180" s="78"/>
    </row>
    <row r="181" spans="5:5" x14ac:dyDescent="0.25">
      <c r="E181" s="78"/>
    </row>
    <row r="182" spans="5:5" x14ac:dyDescent="0.25">
      <c r="E182" s="78"/>
    </row>
    <row r="183" spans="5:5" x14ac:dyDescent="0.25">
      <c r="E183" s="78"/>
    </row>
    <row r="184" spans="5:5" x14ac:dyDescent="0.25">
      <c r="E184" s="78"/>
    </row>
    <row r="185" spans="5:5" x14ac:dyDescent="0.25">
      <c r="E185" s="78"/>
    </row>
    <row r="186" spans="5:5" x14ac:dyDescent="0.25">
      <c r="E186" s="78"/>
    </row>
    <row r="187" spans="5:5" x14ac:dyDescent="0.25">
      <c r="E187" s="78"/>
    </row>
    <row r="188" spans="5:5" x14ac:dyDescent="0.25">
      <c r="E188" s="78"/>
    </row>
    <row r="189" spans="5:5" x14ac:dyDescent="0.25">
      <c r="E189" s="78"/>
    </row>
    <row r="190" spans="5:5" x14ac:dyDescent="0.25">
      <c r="E190" s="78"/>
    </row>
    <row r="191" spans="5:5" x14ac:dyDescent="0.25">
      <c r="E191" s="78"/>
    </row>
    <row r="192" spans="5:5" x14ac:dyDescent="0.25">
      <c r="E192" s="78"/>
    </row>
    <row r="193" spans="5:5" x14ac:dyDescent="0.25">
      <c r="E193" s="78"/>
    </row>
    <row r="194" spans="5:5" x14ac:dyDescent="0.25">
      <c r="E194" s="78"/>
    </row>
    <row r="195" spans="5:5" x14ac:dyDescent="0.25">
      <c r="E195" s="78"/>
    </row>
    <row r="196" spans="5:5" x14ac:dyDescent="0.25">
      <c r="E196" s="78"/>
    </row>
    <row r="197" spans="5:5" x14ac:dyDescent="0.25">
      <c r="E197" s="78"/>
    </row>
    <row r="198" spans="5:5" x14ac:dyDescent="0.25">
      <c r="E198" s="78"/>
    </row>
    <row r="199" spans="5:5" x14ac:dyDescent="0.25">
      <c r="E199" s="78"/>
    </row>
    <row r="200" spans="5:5" x14ac:dyDescent="0.25">
      <c r="E200" s="78"/>
    </row>
    <row r="201" spans="5:5" x14ac:dyDescent="0.25">
      <c r="E201" s="78"/>
    </row>
    <row r="202" spans="5:5" x14ac:dyDescent="0.25">
      <c r="E202" s="78"/>
    </row>
    <row r="203" spans="5:5" x14ac:dyDescent="0.25">
      <c r="E203" s="78"/>
    </row>
    <row r="204" spans="5:5" x14ac:dyDescent="0.25">
      <c r="E204" s="78"/>
    </row>
    <row r="205" spans="5:5" x14ac:dyDescent="0.25">
      <c r="E205" s="78"/>
    </row>
    <row r="206" spans="5:5" x14ac:dyDescent="0.25">
      <c r="E206" s="78"/>
    </row>
    <row r="207" spans="5:5" x14ac:dyDescent="0.25">
      <c r="E207" s="78"/>
    </row>
    <row r="208" spans="5:5" x14ac:dyDescent="0.25">
      <c r="E208" s="78"/>
    </row>
    <row r="209" spans="5:5" x14ac:dyDescent="0.25">
      <c r="E209" s="78"/>
    </row>
    <row r="210" spans="5:5" x14ac:dyDescent="0.25">
      <c r="E210" s="78"/>
    </row>
    <row r="211" spans="5:5" x14ac:dyDescent="0.25">
      <c r="E211" s="78"/>
    </row>
    <row r="212" spans="5:5" x14ac:dyDescent="0.25">
      <c r="E212" s="78"/>
    </row>
    <row r="213" spans="5:5" x14ac:dyDescent="0.25">
      <c r="E213" s="78"/>
    </row>
    <row r="214" spans="5:5" x14ac:dyDescent="0.25">
      <c r="E214" s="78"/>
    </row>
    <row r="215" spans="5:5" x14ac:dyDescent="0.25">
      <c r="E215" s="78"/>
    </row>
    <row r="216" spans="5:5" x14ac:dyDescent="0.25">
      <c r="E216" s="78"/>
    </row>
    <row r="217" spans="5:5" x14ac:dyDescent="0.25">
      <c r="E217" s="78"/>
    </row>
    <row r="218" spans="5:5" x14ac:dyDescent="0.25">
      <c r="E218" s="78"/>
    </row>
    <row r="219" spans="5:5" x14ac:dyDescent="0.25">
      <c r="E219" s="78"/>
    </row>
    <row r="220" spans="5:5" x14ac:dyDescent="0.25">
      <c r="E220" s="78"/>
    </row>
    <row r="221" spans="5:5" x14ac:dyDescent="0.25">
      <c r="E221" s="78"/>
    </row>
    <row r="222" spans="5:5" x14ac:dyDescent="0.25">
      <c r="E222" s="78"/>
    </row>
    <row r="223" spans="5:5" x14ac:dyDescent="0.25">
      <c r="E223" s="78"/>
    </row>
    <row r="224" spans="5:5" x14ac:dyDescent="0.25">
      <c r="E224" s="78"/>
    </row>
    <row r="225" spans="5:5" x14ac:dyDescent="0.25">
      <c r="E225" s="78"/>
    </row>
    <row r="226" spans="5:5" x14ac:dyDescent="0.25">
      <c r="E226" s="78"/>
    </row>
    <row r="227" spans="5:5" x14ac:dyDescent="0.25">
      <c r="E227" s="78"/>
    </row>
    <row r="228" spans="5:5" x14ac:dyDescent="0.25">
      <c r="E228" s="78"/>
    </row>
    <row r="229" spans="5:5" x14ac:dyDescent="0.25">
      <c r="E229" s="78"/>
    </row>
    <row r="230" spans="5:5" x14ac:dyDescent="0.25">
      <c r="E230" s="78"/>
    </row>
    <row r="231" spans="5:5" x14ac:dyDescent="0.25">
      <c r="E231" s="78"/>
    </row>
    <row r="232" spans="5:5" x14ac:dyDescent="0.25">
      <c r="E232" s="78"/>
    </row>
    <row r="233" spans="5:5" x14ac:dyDescent="0.25">
      <c r="E233" s="78"/>
    </row>
    <row r="234" spans="5:5" x14ac:dyDescent="0.25">
      <c r="E234" s="78"/>
    </row>
    <row r="235" spans="5:5" x14ac:dyDescent="0.25">
      <c r="E235" s="78"/>
    </row>
    <row r="236" spans="5:5" x14ac:dyDescent="0.25">
      <c r="E236" s="78"/>
    </row>
    <row r="237" spans="5:5" x14ac:dyDescent="0.25">
      <c r="E237" s="78"/>
    </row>
    <row r="238" spans="5:5" x14ac:dyDescent="0.25">
      <c r="E238" s="78"/>
    </row>
    <row r="239" spans="5:5" x14ac:dyDescent="0.25">
      <c r="E239" s="78"/>
    </row>
    <row r="240" spans="5:5" x14ac:dyDescent="0.25">
      <c r="E240" s="78"/>
    </row>
    <row r="241" spans="5:5" x14ac:dyDescent="0.25">
      <c r="E241" s="78"/>
    </row>
    <row r="242" spans="5:5" x14ac:dyDescent="0.25">
      <c r="E242" s="78"/>
    </row>
    <row r="243" spans="5:5" x14ac:dyDescent="0.25">
      <c r="E243" s="78"/>
    </row>
    <row r="244" spans="5:5" x14ac:dyDescent="0.25">
      <c r="E244" s="78"/>
    </row>
    <row r="245" spans="5:5" x14ac:dyDescent="0.25">
      <c r="E245" s="78"/>
    </row>
    <row r="246" spans="5:5" x14ac:dyDescent="0.25">
      <c r="E246" s="78"/>
    </row>
    <row r="247" spans="5:5" x14ac:dyDescent="0.25">
      <c r="E247" s="78"/>
    </row>
    <row r="248" spans="5:5" x14ac:dyDescent="0.25">
      <c r="E248" s="78"/>
    </row>
    <row r="249" spans="5:5" x14ac:dyDescent="0.25">
      <c r="E249" s="78"/>
    </row>
    <row r="250" spans="5:5" x14ac:dyDescent="0.25">
      <c r="E250" s="78"/>
    </row>
    <row r="251" spans="5:5" x14ac:dyDescent="0.25">
      <c r="E251" s="78"/>
    </row>
    <row r="252" spans="5:5" x14ac:dyDescent="0.25">
      <c r="E252" s="78"/>
    </row>
    <row r="253" spans="5:5" x14ac:dyDescent="0.25">
      <c r="E253" s="78"/>
    </row>
    <row r="254" spans="5:5" x14ac:dyDescent="0.25">
      <c r="E254" s="78"/>
    </row>
    <row r="255" spans="5:5" x14ac:dyDescent="0.25">
      <c r="E255" s="78"/>
    </row>
    <row r="256" spans="5:5" x14ac:dyDescent="0.25">
      <c r="E256" s="78"/>
    </row>
    <row r="257" spans="5:5" x14ac:dyDescent="0.25">
      <c r="E257" s="78"/>
    </row>
    <row r="258" spans="5:5" x14ac:dyDescent="0.25">
      <c r="E258" s="78"/>
    </row>
    <row r="259" spans="5:5" x14ac:dyDescent="0.25">
      <c r="E259" s="78"/>
    </row>
    <row r="260" spans="5:5" x14ac:dyDescent="0.25">
      <c r="E260" s="78"/>
    </row>
    <row r="261" spans="5:5" x14ac:dyDescent="0.25">
      <c r="E261" s="78"/>
    </row>
    <row r="262" spans="5:5" x14ac:dyDescent="0.25">
      <c r="E262" s="78"/>
    </row>
    <row r="263" spans="5:5" x14ac:dyDescent="0.25">
      <c r="E263" s="78"/>
    </row>
    <row r="264" spans="5:5" x14ac:dyDescent="0.25">
      <c r="E264" s="78"/>
    </row>
    <row r="265" spans="5:5" x14ac:dyDescent="0.25">
      <c r="E265" s="78"/>
    </row>
    <row r="266" spans="5:5" x14ac:dyDescent="0.25">
      <c r="E266" s="78"/>
    </row>
    <row r="267" spans="5:5" x14ac:dyDescent="0.25">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5" x14ac:dyDescent="0.35"/>
  <cols>
    <col min="1" max="1" width="9.453125" bestFit="1" customWidth="1"/>
  </cols>
  <sheetData>
    <row r="1" spans="1:67" s="138" customFormat="1" ht="165" customHeight="1" x14ac:dyDescent="0.35">
      <c r="B1" s="138" t="s">
        <v>116</v>
      </c>
      <c r="D1" s="138" t="s">
        <v>117</v>
      </c>
      <c r="F1" s="138" t="s">
        <v>80</v>
      </c>
      <c r="H1" s="138" t="s">
        <v>8</v>
      </c>
      <c r="J1" s="138" t="s">
        <v>82</v>
      </c>
      <c r="L1" s="138" t="s">
        <v>83</v>
      </c>
      <c r="N1" s="138" t="s">
        <v>84</v>
      </c>
      <c r="P1" s="138" t="s">
        <v>85</v>
      </c>
      <c r="R1" s="138" t="s">
        <v>86</v>
      </c>
      <c r="T1" s="138" t="s">
        <v>118</v>
      </c>
      <c r="V1" s="138" t="s">
        <v>119</v>
      </c>
      <c r="X1" s="138" t="s">
        <v>120</v>
      </c>
      <c r="Z1" s="138" t="s">
        <v>121</v>
      </c>
      <c r="AB1" s="138" t="s">
        <v>122</v>
      </c>
      <c r="AD1" s="138" t="s">
        <v>124</v>
      </c>
      <c r="AF1" s="138" t="s">
        <v>125</v>
      </c>
      <c r="AH1" s="138" t="s">
        <v>127</v>
      </c>
      <c r="AJ1" s="138" t="s">
        <v>38</v>
      </c>
      <c r="AL1" s="138" t="s">
        <v>128</v>
      </c>
      <c r="AN1" s="138" t="s">
        <v>129</v>
      </c>
      <c r="AP1" s="138" t="s">
        <v>131</v>
      </c>
      <c r="AR1" s="138" t="s">
        <v>47</v>
      </c>
      <c r="AT1" s="138" t="s">
        <v>134</v>
      </c>
      <c r="AV1" s="138" t="s">
        <v>135</v>
      </c>
      <c r="AX1" s="138" t="s">
        <v>137</v>
      </c>
      <c r="AZ1" s="138" t="s">
        <v>138</v>
      </c>
      <c r="BB1" s="138" t="s">
        <v>139</v>
      </c>
      <c r="BD1" s="138" t="s">
        <v>140</v>
      </c>
      <c r="BF1" s="138" t="s">
        <v>141</v>
      </c>
      <c r="BH1" s="138" t="s">
        <v>142</v>
      </c>
      <c r="BJ1" s="138" t="s">
        <v>143</v>
      </c>
      <c r="BL1" s="138" t="s">
        <v>144</v>
      </c>
      <c r="BN1" s="138" t="s">
        <v>145</v>
      </c>
    </row>
    <row r="2" spans="1:67" x14ac:dyDescent="0.35">
      <c r="B2" t="s">
        <v>15</v>
      </c>
      <c r="D2" t="s">
        <v>15</v>
      </c>
      <c r="F2" t="s">
        <v>44</v>
      </c>
      <c r="H2" t="s">
        <v>44</v>
      </c>
      <c r="J2" t="s">
        <v>11</v>
      </c>
      <c r="L2" t="s">
        <v>13</v>
      </c>
      <c r="N2" t="s">
        <v>15</v>
      </c>
      <c r="P2" t="s">
        <v>13</v>
      </c>
      <c r="R2" t="s">
        <v>15</v>
      </c>
      <c r="T2" t="s">
        <v>15</v>
      </c>
      <c r="V2" t="s">
        <v>15</v>
      </c>
      <c r="X2" t="s">
        <v>15</v>
      </c>
      <c r="Z2" t="s">
        <v>15</v>
      </c>
      <c r="AB2" t="s">
        <v>123</v>
      </c>
      <c r="AD2" t="s">
        <v>26</v>
      </c>
      <c r="AF2" s="83" t="s">
        <v>151</v>
      </c>
      <c r="AG2" s="83"/>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3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35">
      <c r="A4" s="137">
        <v>42736</v>
      </c>
      <c r="B4" t="s">
        <v>90</v>
      </c>
      <c r="C4" s="82">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2">
        <f>VLOOKUP($A4,dXdata!DATA,MATCH(T$3,dXdata!IDS,0) + 1,FALSE)</f>
        <v>-0.49067713444552741</v>
      </c>
      <c r="U4" s="82">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2">
        <f>VLOOKUP($A4,dXdata!DATA,MATCH(Z$3,dXdata!IDS,0) + 1,FALSE)</f>
        <v>-3.1505250875145774</v>
      </c>
      <c r="AA4" s="82">
        <f>VLOOKUP($A16,dXdata!DATA,MATCH(Z$3,dXdata!IDS,0) + 1,FALSE)</f>
        <v>2.7796901893287318</v>
      </c>
      <c r="AB4" s="82">
        <f>VLOOKUP($A4,dXdata!DATA,MATCH(AB$3,dXdata!IDS,0) + 1,FALSE)</f>
        <v>52.5</v>
      </c>
      <c r="AC4" s="82">
        <f>VLOOKUP($A16,dXdata!DATA,MATCH(AB$3,dXdata!IDS,0) + 1,FALSE)</f>
        <v>63.7</v>
      </c>
      <c r="AD4" s="82" t="e">
        <f>VLOOKUP($A4,dXdata!DATA,MATCH(AD$3,dXdata!IDS,0) + 1,FALSE)</f>
        <v>#N/A</v>
      </c>
      <c r="AE4" s="82">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2">
        <f>VLOOKUP($A4,dXdata!DATA,MATCH(AJ$3,dXdata!IDS,0) + 1,FALSE)</f>
        <v>2.7</v>
      </c>
      <c r="AK4" s="82">
        <f>VLOOKUP($A16,dXdata!DATA,MATCH(AJ$3,dXdata!IDS,0) + 1,FALSE)</f>
        <v>3.45</v>
      </c>
      <c r="AL4" s="82">
        <f>VLOOKUP($A4,dXdata!DATA,MATCH(AL$3,dXdata!IDS,0) + 1,FALSE)</f>
        <v>0.75</v>
      </c>
      <c r="AM4" s="82">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4">
        <f>VLOOKUP($A4,dXdata!DATA,MATCH(AR$3,dXdata!IDS,0) + 1,FALSE)</f>
        <v>101.669213</v>
      </c>
      <c r="AS4" s="84">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5">
        <f>VLOOKUP($A4,dXdata!DATA,MATCH(BB$3,dXdata!IDS,0) + 1,FALSE)</f>
        <v>0.39571968107427613</v>
      </c>
      <c r="BC4" s="85">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35">
      <c r="A5" s="137">
        <v>42767</v>
      </c>
      <c r="B5" s="82">
        <f>VLOOKUP($A5,dXdata!DATA,MATCH(B$3,dXdata!IDS,0) + 1,FALSE)</f>
        <v>2.0833333333333259</v>
      </c>
      <c r="C5" s="82">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2">
        <f>VLOOKUP($A5,dXdata!DATA,MATCH(T$3,dXdata!IDS,0) + 1,FALSE)</f>
        <v>-0.1299545159194393</v>
      </c>
      <c r="U5" s="82">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2">
        <f>VLOOKUP($A5,dXdata!DATA,MATCH(Z$3,dXdata!IDS,0) + 1,FALSE)</f>
        <v>-1.717095940651836</v>
      </c>
      <c r="AA5" s="82">
        <f>VLOOKUP($A17,dXdata!DATA,MATCH(Z$3,dXdata!IDS,0) + 1,FALSE)</f>
        <v>1.4502586718683874</v>
      </c>
      <c r="AB5" s="82">
        <f>VLOOKUP($A5,dXdata!DATA,MATCH(AB$3,dXdata!IDS,0) + 1,FALSE)</f>
        <v>53.47</v>
      </c>
      <c r="AC5" s="82">
        <f>VLOOKUP($A17,dXdata!DATA,MATCH(AB$3,dXdata!IDS,0) + 1,FALSE)</f>
        <v>62.23</v>
      </c>
      <c r="AD5" s="82" t="e">
        <f>VLOOKUP($A5,dXdata!DATA,MATCH(AD$3,dXdata!IDS,0) + 1,FALSE)</f>
        <v>#N/A</v>
      </c>
      <c r="AE5" s="82">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2">
        <f>VLOOKUP($A5,dXdata!DATA,MATCH(AJ$3,dXdata!IDS,0) + 1,FALSE)</f>
        <v>2.7</v>
      </c>
      <c r="AK5" s="82">
        <f>VLOOKUP($A17,dXdata!DATA,MATCH(AJ$3,dXdata!IDS,0) + 1,FALSE)</f>
        <v>3.45</v>
      </c>
      <c r="AL5" s="82">
        <f>VLOOKUP($A5,dXdata!DATA,MATCH(AL$3,dXdata!IDS,0) + 1,FALSE)</f>
        <v>0.75</v>
      </c>
      <c r="AM5" s="82">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4">
        <f>VLOOKUP($A5,dXdata!DATA,MATCH(AR$3,dXdata!IDS,0) + 1,FALSE)</f>
        <v>110.624357</v>
      </c>
      <c r="AS5" s="84">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5">
        <f>VLOOKUP($A5,dXdata!DATA,MATCH(BB$3,dXdata!IDS,0) + 1,FALSE)</f>
        <v>0.54249694997966658</v>
      </c>
      <c r="BC5" s="85">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35">
      <c r="A6" s="137">
        <v>42795</v>
      </c>
      <c r="B6" s="82">
        <f>VLOOKUP($A6,dXdata!DATA,MATCH(B$3,dXdata!IDS,0) + 1,FALSE)</f>
        <v>1.3284132841328455</v>
      </c>
      <c r="C6" s="82">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2">
        <f>VLOOKUP($A6,dXdata!DATA,MATCH(T$3,dXdata!IDS,0) + 1,FALSE)</f>
        <v>-1.0960670535138606</v>
      </c>
      <c r="U6" s="82">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2">
        <f>VLOOKUP($A6,dXdata!DATA,MATCH(Z$3,dXdata!IDS,0) + 1,FALSE)</f>
        <v>-1.4156801059690527</v>
      </c>
      <c r="AA6" s="82">
        <f>VLOOKUP($A18,dXdata!DATA,MATCH(Z$3,dXdata!IDS,0) + 1,FALSE)</f>
        <v>-0.30231776956667344</v>
      </c>
      <c r="AB6" s="82">
        <f>VLOOKUP($A6,dXdata!DATA,MATCH(AB$3,dXdata!IDS,0) + 1,FALSE)</f>
        <v>49.33</v>
      </c>
      <c r="AC6" s="82">
        <f>VLOOKUP($A18,dXdata!DATA,MATCH(AB$3,dXdata!IDS,0) + 1,FALSE)</f>
        <v>62.73</v>
      </c>
      <c r="AD6" s="82" t="e">
        <f>VLOOKUP($A6,dXdata!DATA,MATCH(AD$3,dXdata!IDS,0) + 1,FALSE)</f>
        <v>#N/A</v>
      </c>
      <c r="AE6" s="82">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2">
        <f>VLOOKUP($A6,dXdata!DATA,MATCH(AJ$3,dXdata!IDS,0) + 1,FALSE)</f>
        <v>2.7</v>
      </c>
      <c r="AK6" s="82">
        <f>VLOOKUP($A18,dXdata!DATA,MATCH(AJ$3,dXdata!IDS,0) + 1,FALSE)</f>
        <v>3.45</v>
      </c>
      <c r="AL6" s="82">
        <f>VLOOKUP($A6,dXdata!DATA,MATCH(AL$3,dXdata!IDS,0) + 1,FALSE)</f>
        <v>0.75</v>
      </c>
      <c r="AM6" s="82">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4">
        <f>VLOOKUP($A6,dXdata!DATA,MATCH(AR$3,dXdata!IDS,0) + 1,FALSE)</f>
        <v>111.692083</v>
      </c>
      <c r="AS6" s="84">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5">
        <f>VLOOKUP($A6,dXdata!DATA,MATCH(BB$3,dXdata!IDS,0) + 1,FALSE)</f>
        <v>0.58736517719568571</v>
      </c>
      <c r="BC6" s="85">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35">
      <c r="A7" s="137">
        <v>42826</v>
      </c>
      <c r="B7" s="82">
        <f>VLOOKUP($A7,dXdata!DATA,MATCH(B$3,dXdata!IDS,0) + 1,FALSE)</f>
        <v>1.77121771217712</v>
      </c>
      <c r="C7" s="82">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2">
        <f>VLOOKUP($A7,dXdata!DATA,MATCH(T$3,dXdata!IDS,0) + 1,FALSE)</f>
        <v>-1.7759121730707039</v>
      </c>
      <c r="U7" s="82">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2">
        <f>VLOOKUP($A7,dXdata!DATA,MATCH(Z$3,dXdata!IDS,0) + 1,FALSE)</f>
        <v>-0.32421647684762744</v>
      </c>
      <c r="AA7" s="82">
        <f>VLOOKUP($A19,dXdata!DATA,MATCH(Z$3,dXdata!IDS,0) + 1,FALSE)</f>
        <v>-1.334445371142623</v>
      </c>
      <c r="AB7" s="82">
        <f>VLOOKUP($A7,dXdata!DATA,MATCH(AB$3,dXdata!IDS,0) + 1,FALSE)</f>
        <v>51.06</v>
      </c>
      <c r="AC7" s="82">
        <f>VLOOKUP($A19,dXdata!DATA,MATCH(AB$3,dXdata!IDS,0) + 1,FALSE)</f>
        <v>66.25</v>
      </c>
      <c r="AD7" s="82" t="e">
        <f>VLOOKUP($A7,dXdata!DATA,MATCH(AD$3,dXdata!IDS,0) + 1,FALSE)</f>
        <v>#N/A</v>
      </c>
      <c r="AE7" s="82"/>
      <c r="AF7" s="48">
        <f>VLOOKUP($A7,dXdata!DATA,MATCH(AF$3,dXdata!IDS,0) + 1,FALSE)</f>
        <v>1246.337</v>
      </c>
      <c r="AG7" s="48">
        <f>VLOOKUP($A19,dXdata!DATA,MATCH(AF$3,dXdata!IDS,0) + 1,FALSE)</f>
        <v>1267.3440000000001</v>
      </c>
      <c r="AH7" s="47">
        <f>VLOOKUP($A7,dXdata!DATA,MATCH(AH$3,dXdata!IDS,0) + 1,FALSE)</f>
        <v>3.4111075212930775</v>
      </c>
      <c r="AI7" s="47"/>
      <c r="AJ7" s="82">
        <f>VLOOKUP($A7,dXdata!DATA,MATCH(AJ$3,dXdata!IDS,0) + 1,FALSE)</f>
        <v>2.7</v>
      </c>
      <c r="AK7" s="82"/>
      <c r="AL7" s="82">
        <f>VLOOKUP($A7,dXdata!DATA,MATCH(AL$3,dXdata!IDS,0) + 1,FALSE)</f>
        <v>0.75</v>
      </c>
      <c r="AM7" s="82"/>
      <c r="AN7" s="47">
        <f>VLOOKUP($A7,dXdata!DATA,MATCH(AN$3,dXdata!IDS,0) + 1,FALSE)</f>
        <v>6.7319459999999998</v>
      </c>
      <c r="AO7" s="47"/>
      <c r="AP7" s="47">
        <f>VLOOKUP($A7,dXdata!DATA,MATCH(AP$3,dXdata!IDS,0) + 1,FALSE)</f>
        <v>2.732619088568812</v>
      </c>
      <c r="AQ7" s="47"/>
      <c r="AR7" s="84">
        <f>VLOOKUP($A7,dXdata!DATA,MATCH(AR$3,dXdata!IDS,0) + 1,FALSE)</f>
        <v>109.403066</v>
      </c>
      <c r="AS7" s="84"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5">
        <f>VLOOKUP($A7,dXdata!DATA,MATCH(BB$3,dXdata!IDS,0) + 1,FALSE)</f>
        <v>0.59799757281553401</v>
      </c>
      <c r="BC7" s="85"/>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35">
      <c r="A8" s="137">
        <v>42856</v>
      </c>
      <c r="B8" s="82">
        <f>VLOOKUP($A8,dXdata!DATA,MATCH(B$3,dXdata!IDS,0) + 1,FALSE)</f>
        <v>1.3980868285504044</v>
      </c>
      <c r="C8" s="82">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2">
        <f>VLOOKUP($A8,dXdata!DATA,MATCH(T$3,dXdata!IDS,0) + 1,FALSE)</f>
        <v>-0.6239737274220003</v>
      </c>
      <c r="U8" s="82">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2">
        <f>VLOOKUP($A8,dXdata!DATA,MATCH(Z$3,dXdata!IDS,0) + 1,FALSE)</f>
        <v>-1.4116084032217868</v>
      </c>
      <c r="AA8" s="82">
        <f>VLOOKUP($A20,dXdata!DATA,MATCH(Z$3,dXdata!IDS,0) + 1,FALSE)</f>
        <v>0.31163143266235149</v>
      </c>
      <c r="AB8" s="82">
        <f>VLOOKUP($A8,dXdata!DATA,MATCH(AB$3,dXdata!IDS,0) + 1,FALSE)</f>
        <v>48.48</v>
      </c>
      <c r="AC8" s="82">
        <f>VLOOKUP($A20,dXdata!DATA,MATCH(AB$3,dXdata!IDS,0) + 1,FALSE)</f>
        <v>69.98</v>
      </c>
      <c r="AD8" s="82" t="e">
        <f>VLOOKUP($A8,dXdata!DATA,MATCH(AD$3,dXdata!IDS,0) + 1,FALSE)</f>
        <v>#N/A</v>
      </c>
      <c r="AE8" s="82"/>
      <c r="AF8" s="48">
        <f>VLOOKUP($A8,dXdata!DATA,MATCH(AF$3,dXdata!IDS,0) + 1,FALSE)</f>
        <v>1248.0875833333332</v>
      </c>
      <c r="AG8" s="48">
        <f>VLOOKUP($A20,dXdata!DATA,MATCH(AF$3,dXdata!IDS,0) + 1,FALSE)</f>
        <v>1268.8745833333332</v>
      </c>
      <c r="AH8" s="47">
        <f>VLOOKUP($A8,dXdata!DATA,MATCH(AH$3,dXdata!IDS,0) + 1,FALSE)</f>
        <v>4.2269888126508892</v>
      </c>
      <c r="AI8" s="47"/>
      <c r="AJ8" s="82">
        <f>VLOOKUP($A8,dXdata!DATA,MATCH(AJ$3,dXdata!IDS,0) + 1,FALSE)</f>
        <v>2.7</v>
      </c>
      <c r="AK8" s="82"/>
      <c r="AL8" s="82">
        <f>VLOOKUP($A8,dXdata!DATA,MATCH(AL$3,dXdata!IDS,0) + 1,FALSE)</f>
        <v>0.75</v>
      </c>
      <c r="AM8" s="82"/>
      <c r="AN8" s="47">
        <f>VLOOKUP($A8,dXdata!DATA,MATCH(AN$3,dXdata!IDS,0) + 1,FALSE)</f>
        <v>6.794861</v>
      </c>
      <c r="AO8" s="47"/>
      <c r="AP8" s="47">
        <f>VLOOKUP($A8,dXdata!DATA,MATCH(AP$3,dXdata!IDS,0) + 1,FALSE)</f>
        <v>2.7546618513065968</v>
      </c>
      <c r="AQ8" s="47"/>
      <c r="AR8" s="84">
        <f>VLOOKUP($A8,dXdata!DATA,MATCH(AR$3,dXdata!IDS,0) + 1,FALSE)</f>
        <v>111.52138100000001</v>
      </c>
      <c r="AS8" s="84"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5">
        <f>VLOOKUP($A8,dXdata!DATA,MATCH(BB$3,dXdata!IDS,0) + 1,FALSE)</f>
        <v>0.54811174340403512</v>
      </c>
      <c r="BC8" s="85"/>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35">
      <c r="A9" s="137">
        <v>42887</v>
      </c>
      <c r="B9" s="82">
        <f>VLOOKUP($A9,dXdata!DATA,MATCH(B$3,dXdata!IDS,0) + 1,FALSE)</f>
        <v>0.65885797950220315</v>
      </c>
      <c r="C9" s="82">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2">
        <f>VLOOKUP($A9,dXdata!DATA,MATCH(T$3,dXdata!IDS,0) + 1,FALSE)</f>
        <v>-0.23163467902052037</v>
      </c>
      <c r="U9" s="82">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2">
        <f>VLOOKUP($A9,dXdata!DATA,MATCH(Z$3,dXdata!IDS,0) + 1,FALSE)</f>
        <v>-1.8530940801609885</v>
      </c>
      <c r="AA9" s="82">
        <f>VLOOKUP($A21,dXdata!DATA,MATCH(Z$3,dXdata!IDS,0) + 1,FALSE)</f>
        <v>1.7428449380606725</v>
      </c>
      <c r="AB9" s="82">
        <f>VLOOKUP($A9,dXdata!DATA,MATCH(AB$3,dXdata!IDS,0) + 1,FALSE)</f>
        <v>45.18</v>
      </c>
      <c r="AC9" s="82">
        <f>VLOOKUP($A21,dXdata!DATA,MATCH(AB$3,dXdata!IDS,0) + 1,FALSE)</f>
        <v>67.87</v>
      </c>
      <c r="AD9" s="82" t="e">
        <f>VLOOKUP($A9,dXdata!DATA,MATCH(AD$3,dXdata!IDS,0) + 1,FALSE)</f>
        <v>#N/A</v>
      </c>
      <c r="AE9" s="82"/>
      <c r="AF9" s="48">
        <f>VLOOKUP($A9,dXdata!DATA,MATCH(AF$3,dXdata!IDS,0) + 1,FALSE)</f>
        <v>1249.8381666666667</v>
      </c>
      <c r="AG9" s="48">
        <f>VLOOKUP($A21,dXdata!DATA,MATCH(AF$3,dXdata!IDS,0) + 1,FALSE)</f>
        <v>1270.4051666666667</v>
      </c>
      <c r="AH9" s="47">
        <f>VLOOKUP($A9,dXdata!DATA,MATCH(AH$3,dXdata!IDS,0) + 1,FALSE)</f>
        <v>3.9775265687402639</v>
      </c>
      <c r="AI9" s="47"/>
      <c r="AJ9" s="82">
        <f>VLOOKUP($A9,dXdata!DATA,MATCH(AJ$3,dXdata!IDS,0) + 1,FALSE)</f>
        <v>2.7</v>
      </c>
      <c r="AK9" s="82"/>
      <c r="AL9" s="82">
        <f>VLOOKUP($A9,dXdata!DATA,MATCH(AL$3,dXdata!IDS,0) + 1,FALSE)</f>
        <v>0.75</v>
      </c>
      <c r="AM9" s="82"/>
      <c r="AN9" s="47">
        <f>VLOOKUP($A9,dXdata!DATA,MATCH(AN$3,dXdata!IDS,0) + 1,FALSE)</f>
        <v>6.8457819999999998</v>
      </c>
      <c r="AO9" s="47"/>
      <c r="AP9" s="47">
        <f>VLOOKUP($A9,dXdata!DATA,MATCH(AP$3,dXdata!IDS,0) + 1,FALSE)</f>
        <v>2.7605146304184909</v>
      </c>
      <c r="AQ9" s="47"/>
      <c r="AR9" s="84">
        <f>VLOOKUP($A9,dXdata!DATA,MATCH(AR$3,dXdata!IDS,0) + 1,FALSE)</f>
        <v>111.516792</v>
      </c>
      <c r="AS9" s="84"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5">
        <f>VLOOKUP($A9,dXdata!DATA,MATCH(BB$3,dXdata!IDS,0) + 1,FALSE)</f>
        <v>0.56990679094540608</v>
      </c>
      <c r="BC9" s="85"/>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35">
      <c r="A10" s="137">
        <v>42917</v>
      </c>
      <c r="B10" s="82">
        <f>VLOOKUP($A10,dXdata!DATA,MATCH(B$3,dXdata!IDS,0) + 1,FALSE)</f>
        <v>1.3245033112582627</v>
      </c>
      <c r="C10" s="82">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2">
        <f>VLOOKUP($A10,dXdata!DATA,MATCH(T$3,dXdata!IDS,0) + 1,FALSE)</f>
        <v>0.95741168702541124</v>
      </c>
      <c r="U10" s="82">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2">
        <f>VLOOKUP($A10,dXdata!DATA,MATCH(Z$3,dXdata!IDS,0) + 1,FALSE)</f>
        <v>-1.0851278600269021</v>
      </c>
      <c r="AA10" s="82">
        <f>VLOOKUP($A22,dXdata!DATA,MATCH(Z$3,dXdata!IDS,0) + 1,FALSE)</f>
        <v>1.8283867675822796</v>
      </c>
      <c r="AB10" s="82">
        <f>VLOOKUP($A10,dXdata!DATA,MATCH(AB$3,dXdata!IDS,0) + 1,FALSE)</f>
        <v>46.63</v>
      </c>
      <c r="AC10" s="82">
        <f>VLOOKUP($A22,dXdata!DATA,MATCH(AB$3,dXdata!IDS,0) + 1,FALSE)</f>
        <v>70.98</v>
      </c>
      <c r="AD10" s="82" t="e">
        <f>VLOOKUP($A10,dXdata!DATA,MATCH(AD$3,dXdata!IDS,0) + 1,FALSE)</f>
        <v>#N/A</v>
      </c>
      <c r="AE10" s="82"/>
      <c r="AF10" s="48">
        <f>VLOOKUP($A10,dXdata!DATA,MATCH(AF$3,dXdata!IDS,0) + 1,FALSE)</f>
        <v>1251.5887499999999</v>
      </c>
      <c r="AG10" s="48">
        <f>VLOOKUP($A22,dXdata!DATA,MATCH(AF$3,dXdata!IDS,0) + 1,FALSE)</f>
        <v>1271.9357500000001</v>
      </c>
      <c r="AH10" s="47">
        <f>VLOOKUP($A10,dXdata!DATA,MATCH(AH$3,dXdata!IDS,0) + 1,FALSE)</f>
        <v>3.3196558597889059</v>
      </c>
      <c r="AI10" s="47"/>
      <c r="AJ10" s="82">
        <f>VLOOKUP($A10,dXdata!DATA,MATCH(AJ$3,dXdata!IDS,0) + 1,FALSE)</f>
        <v>2.95</v>
      </c>
      <c r="AK10" s="82"/>
      <c r="AL10" s="82">
        <f>VLOOKUP($A10,dXdata!DATA,MATCH(AL$3,dXdata!IDS,0) + 1,FALSE)</f>
        <v>1</v>
      </c>
      <c r="AM10" s="82"/>
      <c r="AN10" s="47">
        <f>VLOOKUP($A10,dXdata!DATA,MATCH(AN$3,dXdata!IDS,0) + 1,FALSE)</f>
        <v>6.7957280000000004</v>
      </c>
      <c r="AO10" s="47"/>
      <c r="AP10" s="47">
        <f>VLOOKUP($A10,dXdata!DATA,MATCH(AP$3,dXdata!IDS,0) + 1,FALSE)</f>
        <v>2.7250549277897371</v>
      </c>
      <c r="AQ10" s="47"/>
      <c r="AR10" s="84">
        <f>VLOOKUP($A10,dXdata!DATA,MATCH(AR$3,dXdata!IDS,0) + 1,FALSE)</f>
        <v>113.571958</v>
      </c>
      <c r="AS10" s="84"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5">
        <f>VLOOKUP($A10,dXdata!DATA,MATCH(BB$3,dXdata!IDS,0) + 1,FALSE)</f>
        <v>0.54914458235491448</v>
      </c>
      <c r="BC10" s="85"/>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35">
      <c r="A11" s="137">
        <v>42948</v>
      </c>
      <c r="B11" s="82">
        <f>VLOOKUP($A11,dXdata!DATA,MATCH(B$3,dXdata!IDS,0) + 1,FALSE)</f>
        <v>1.247248716067495</v>
      </c>
      <c r="C11" s="82">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2">
        <f>VLOOKUP($A11,dXdata!DATA,MATCH(T$3,dXdata!IDS,0) + 1,FALSE)</f>
        <v>2.9860650298606517</v>
      </c>
      <c r="U11" s="82">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2">
        <f>VLOOKUP($A11,dXdata!DATA,MATCH(Z$3,dXdata!IDS,0) + 1,FALSE)</f>
        <v>-2.5337837837835497E-2</v>
      </c>
      <c r="AA11" s="82">
        <f>VLOOKUP($A23,dXdata!DATA,MATCH(Z$3,dXdata!IDS,0) + 1,FALSE)</f>
        <v>0.41395623891187228</v>
      </c>
      <c r="AB11" s="82">
        <f>VLOOKUP($A11,dXdata!DATA,MATCH(AB$3,dXdata!IDS,0) + 1,FALSE)</f>
        <v>48.04</v>
      </c>
      <c r="AC11" s="82">
        <f>VLOOKUP($A23,dXdata!DATA,MATCH(AB$3,dXdata!IDS,0) + 1,FALSE)</f>
        <v>68.06</v>
      </c>
      <c r="AD11" s="82" t="e">
        <f>VLOOKUP($A11,dXdata!DATA,MATCH(AD$3,dXdata!IDS,0) + 1,FALSE)</f>
        <v>#N/A</v>
      </c>
      <c r="AE11" s="82"/>
      <c r="AF11" s="48">
        <f>VLOOKUP($A11,dXdata!DATA,MATCH(AF$3,dXdata!IDS,0) + 1,FALSE)</f>
        <v>1253.3393333333333</v>
      </c>
      <c r="AG11" s="48">
        <f>VLOOKUP($A23,dXdata!DATA,MATCH(AF$3,dXdata!IDS,0) + 1,FALSE)</f>
        <v>1273.4663333333333</v>
      </c>
      <c r="AH11" s="47">
        <f>VLOOKUP($A11,dXdata!DATA,MATCH(AH$3,dXdata!IDS,0) + 1,FALSE)</f>
        <v>2.9796692148358117</v>
      </c>
      <c r="AI11" s="47"/>
      <c r="AJ11" s="82">
        <f>VLOOKUP($A11,dXdata!DATA,MATCH(AJ$3,dXdata!IDS,0) + 1,FALSE)</f>
        <v>2.95</v>
      </c>
      <c r="AK11" s="82"/>
      <c r="AL11" s="82">
        <f>VLOOKUP($A11,dXdata!DATA,MATCH(AL$3,dXdata!IDS,0) + 1,FALSE)</f>
        <v>1</v>
      </c>
      <c r="AM11" s="82"/>
      <c r="AN11" s="47">
        <f>VLOOKUP($A11,dXdata!DATA,MATCH(AN$3,dXdata!IDS,0) + 1,FALSE)</f>
        <v>6.758273</v>
      </c>
      <c r="AO11" s="47"/>
      <c r="AP11" s="47">
        <f>VLOOKUP($A11,dXdata!DATA,MATCH(AP$3,dXdata!IDS,0) + 1,FALSE)</f>
        <v>2.6780751884443537</v>
      </c>
      <c r="AQ11" s="47"/>
      <c r="AR11" s="84">
        <f>VLOOKUP($A11,dXdata!DATA,MATCH(AR$3,dXdata!IDS,0) + 1,FALSE)</f>
        <v>121.692031</v>
      </c>
      <c r="AS11" s="84"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5">
        <f>VLOOKUP($A11,dXdata!DATA,MATCH(BB$3,dXdata!IDS,0) + 1,FALSE)</f>
        <v>0.53257978723404253</v>
      </c>
      <c r="BC11" s="85"/>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35">
      <c r="A12" s="137">
        <v>42979</v>
      </c>
      <c r="B12" s="82">
        <f>VLOOKUP($A12,dXdata!DATA,MATCH(B$3,dXdata!IDS,0) + 1,FALSE)</f>
        <v>1.4001473839351464</v>
      </c>
      <c r="C12" s="82">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2">
        <f>VLOOKUP($A12,dXdata!DATA,MATCH(T$3,dXdata!IDS,0) + 1,FALSE)</f>
        <v>3.1218864164729299</v>
      </c>
      <c r="U12" s="82">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2">
        <f>VLOOKUP($A12,dXdata!DATA,MATCH(Z$3,dXdata!IDS,0) + 1,FALSE)</f>
        <v>1.6687952320136201</v>
      </c>
      <c r="AA12" s="82">
        <f>VLOOKUP($A24,dXdata!DATA,MATCH(Z$3,dXdata!IDS,0) + 1,FALSE)</f>
        <v>-0.50247047985930715</v>
      </c>
      <c r="AB12" s="82">
        <f>VLOOKUP($A12,dXdata!DATA,MATCH(AB$3,dXdata!IDS,0) + 1,FALSE)</f>
        <v>49.82</v>
      </c>
      <c r="AC12" s="82">
        <f>VLOOKUP($A24,dXdata!DATA,MATCH(AB$3,dXdata!IDS,0) + 1,FALSE)</f>
        <v>70.23</v>
      </c>
      <c r="AD12" s="82" t="e">
        <f>VLOOKUP($A12,dXdata!DATA,MATCH(AD$3,dXdata!IDS,0) + 1,FALSE)</f>
        <v>#N/A</v>
      </c>
      <c r="AE12" s="82"/>
      <c r="AF12" s="48">
        <f>VLOOKUP($A12,dXdata!DATA,MATCH(AF$3,dXdata!IDS,0) + 1,FALSE)</f>
        <v>1255.0899166666668</v>
      </c>
      <c r="AG12" s="48">
        <f>VLOOKUP($A24,dXdata!DATA,MATCH(AF$3,dXdata!IDS,0) + 1,FALSE)</f>
        <v>1274.9969166666667</v>
      </c>
      <c r="AH12" s="47">
        <f>VLOOKUP($A12,dXdata!DATA,MATCH(AH$3,dXdata!IDS,0) + 1,FALSE)</f>
        <v>2.9770961697147769</v>
      </c>
      <c r="AI12" s="47"/>
      <c r="AJ12" s="82">
        <f>VLOOKUP($A12,dXdata!DATA,MATCH(AJ$3,dXdata!IDS,0) + 1,FALSE)</f>
        <v>3.2</v>
      </c>
      <c r="AK12" s="82"/>
      <c r="AL12" s="82">
        <f>VLOOKUP($A12,dXdata!DATA,MATCH(AL$3,dXdata!IDS,0) + 1,FALSE)</f>
        <v>1.25</v>
      </c>
      <c r="AM12" s="82"/>
      <c r="AN12" s="47">
        <f>VLOOKUP($A12,dXdata!DATA,MATCH(AN$3,dXdata!IDS,0) + 1,FALSE)</f>
        <v>6.8704289999999997</v>
      </c>
      <c r="AO12" s="47"/>
      <c r="AP12" s="47">
        <f>VLOOKUP($A12,dXdata!DATA,MATCH(AP$3,dXdata!IDS,0) + 1,FALSE)</f>
        <v>2.7310991879245403</v>
      </c>
      <c r="AQ12" s="47"/>
      <c r="AR12" s="84">
        <f>VLOOKUP($A12,dXdata!DATA,MATCH(AR$3,dXdata!IDS,0) + 1,FALSE)</f>
        <v>112.44416</v>
      </c>
      <c r="AS12" s="84"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5">
        <f>VLOOKUP($A12,dXdata!DATA,MATCH(BB$3,dXdata!IDS,0) + 1,FALSE)</f>
        <v>0.44764237599510104</v>
      </c>
      <c r="BC12" s="85"/>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35">
      <c r="A13" s="137">
        <v>43009</v>
      </c>
      <c r="B13" s="82">
        <f>VLOOKUP($A13,dXdata!DATA,MATCH(B$3,dXdata!IDS,0) + 1,FALSE)</f>
        <v>1.3939838591342513</v>
      </c>
      <c r="C13" s="82">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2">
        <f>VLOOKUP($A13,dXdata!DATA,MATCH(T$3,dXdata!IDS,0) + 1,FALSE)</f>
        <v>3.6532713384257676</v>
      </c>
      <c r="U13" s="82">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2">
        <f>VLOOKUP($A13,dXdata!DATA,MATCH(Z$3,dXdata!IDS,0) + 1,FALSE)</f>
        <v>3.3689470963294887</v>
      </c>
      <c r="AA13" s="82">
        <f>VLOOKUP($A25,dXdata!DATA,MATCH(Z$3,dXdata!IDS,0) + 1,FALSE)</f>
        <v>-1.3920146703342517</v>
      </c>
      <c r="AB13" s="82">
        <f>VLOOKUP($A13,dXdata!DATA,MATCH(AB$3,dXdata!IDS,0) + 1,FALSE)</f>
        <v>51.58</v>
      </c>
      <c r="AC13" s="82">
        <f>VLOOKUP($A25,dXdata!DATA,MATCH(AB$3,dXdata!IDS,0) + 1,FALSE)</f>
        <v>70.75</v>
      </c>
      <c r="AD13" s="82" t="e">
        <f>VLOOKUP($A13,dXdata!DATA,MATCH(AD$3,dXdata!IDS,0) + 1,FALSE)</f>
        <v>#N/A</v>
      </c>
      <c r="AE13" s="82"/>
      <c r="AF13" s="48">
        <f>VLOOKUP($A13,dXdata!DATA,MATCH(AF$3,dXdata!IDS,0) + 1,FALSE)</f>
        <v>1256.8405</v>
      </c>
      <c r="AG13" s="48">
        <f>VLOOKUP($A25,dXdata!DATA,MATCH(AF$3,dXdata!IDS,0) + 1,FALSE)</f>
        <v>1276.5274999999999</v>
      </c>
      <c r="AH13" s="47">
        <f>VLOOKUP($A13,dXdata!DATA,MATCH(AH$3,dXdata!IDS,0) + 1,FALSE)</f>
        <v>3.0464789806658787</v>
      </c>
      <c r="AI13" s="47"/>
      <c r="AJ13" s="82">
        <f>VLOOKUP($A13,dXdata!DATA,MATCH(AJ$3,dXdata!IDS,0) + 1,FALSE)</f>
        <v>3.2</v>
      </c>
      <c r="AK13" s="82"/>
      <c r="AL13" s="82">
        <f>VLOOKUP($A13,dXdata!DATA,MATCH(AL$3,dXdata!IDS,0) + 1,FALSE)</f>
        <v>1.25</v>
      </c>
      <c r="AM13" s="82"/>
      <c r="AN13" s="47">
        <f>VLOOKUP($A13,dXdata!DATA,MATCH(AN$3,dXdata!IDS,0) + 1,FALSE)</f>
        <v>6.9847279999999996</v>
      </c>
      <c r="AO13" s="47"/>
      <c r="AP13" s="47">
        <f>VLOOKUP($A13,dXdata!DATA,MATCH(AP$3,dXdata!IDS,0) + 1,FALSE)</f>
        <v>2.7345198208183898</v>
      </c>
      <c r="AQ13" s="47"/>
      <c r="AR13" s="84">
        <f>VLOOKUP($A13,dXdata!DATA,MATCH(AR$3,dXdata!IDS,0) + 1,FALSE)</f>
        <v>116.616759</v>
      </c>
      <c r="AS13" s="84"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5">
        <f>VLOOKUP($A13,dXdata!DATA,MATCH(BB$3,dXdata!IDS,0) + 1,FALSE)</f>
        <v>0.56336405529953915</v>
      </c>
      <c r="BC13" s="85"/>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35">
      <c r="A14" s="137">
        <v>43040</v>
      </c>
      <c r="B14" s="82">
        <f>VLOOKUP($A14,dXdata!DATA,MATCH(B$3,dXdata!IDS,0) + 1,FALSE)</f>
        <v>2.584933530280642</v>
      </c>
      <c r="C14" s="82">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2">
        <f>VLOOKUP($A14,dXdata!DATA,MATCH(T$3,dXdata!IDS,0) + 1,FALSE)</f>
        <v>2.3746701846965701</v>
      </c>
      <c r="U14" s="82">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2">
        <f>VLOOKUP($A14,dXdata!DATA,MATCH(Z$3,dXdata!IDS,0) + 1,FALSE)</f>
        <v>3.5946861161760824</v>
      </c>
      <c r="AA14" s="82">
        <f>VLOOKUP($A26,dXdata!DATA,MATCH(Z$3,dXdata!IDS,0) + 1,FALSE)</f>
        <v>-3.3526108456949366E-2</v>
      </c>
      <c r="AB14" s="82">
        <f>VLOOKUP($A14,dXdata!DATA,MATCH(AB$3,dXdata!IDS,0) + 1,FALSE)</f>
        <v>56.64</v>
      </c>
      <c r="AC14" s="82">
        <f>VLOOKUP($A26,dXdata!DATA,MATCH(AB$3,dXdata!IDS,0) + 1,FALSE)</f>
        <v>56.96</v>
      </c>
      <c r="AD14" s="82" t="e">
        <f>VLOOKUP($A14,dXdata!DATA,MATCH(AD$3,dXdata!IDS,0) + 1,FALSE)</f>
        <v>#N/A</v>
      </c>
      <c r="AE14" s="82"/>
      <c r="AF14" s="48">
        <f>VLOOKUP($A14,dXdata!DATA,MATCH(AF$3,dXdata!IDS,0) + 1,FALSE)</f>
        <v>1258.5910833333332</v>
      </c>
      <c r="AG14" s="48">
        <f>VLOOKUP($A26,dXdata!DATA,MATCH(AF$3,dXdata!IDS,0) + 1,FALSE)</f>
        <v>1278.0580833333333</v>
      </c>
      <c r="AH14" s="47">
        <f>VLOOKUP($A14,dXdata!DATA,MATCH(AH$3,dXdata!IDS,0) + 1,FALSE)</f>
        <v>3.145708709909778</v>
      </c>
      <c r="AI14" s="47"/>
      <c r="AJ14" s="82">
        <f>VLOOKUP($A14,dXdata!DATA,MATCH(AJ$3,dXdata!IDS,0) + 1,FALSE)</f>
        <v>3.2</v>
      </c>
      <c r="AK14" s="82"/>
      <c r="AL14" s="82">
        <f>VLOOKUP($A14,dXdata!DATA,MATCH(AL$3,dXdata!IDS,0) + 1,FALSE)</f>
        <v>1.25</v>
      </c>
      <c r="AM14" s="82"/>
      <c r="AN14" s="47">
        <f>VLOOKUP($A14,dXdata!DATA,MATCH(AN$3,dXdata!IDS,0) + 1,FALSE)</f>
        <v>6.8971289999999996</v>
      </c>
      <c r="AO14" s="47"/>
      <c r="AP14" s="47">
        <f>VLOOKUP($A14,dXdata!DATA,MATCH(AP$3,dXdata!IDS,0) + 1,FALSE)</f>
        <v>2.7014138276780777</v>
      </c>
      <c r="AQ14" s="47"/>
      <c r="AR14" s="84">
        <f>VLOOKUP($A14,dXdata!DATA,MATCH(AR$3,dXdata!IDS,0) + 1,FALSE)</f>
        <v>121.054918</v>
      </c>
      <c r="AS14" s="84"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5">
        <f>VLOOKUP($A14,dXdata!DATA,MATCH(BB$3,dXdata!IDS,0) + 1,FALSE)</f>
        <v>0.68461911693352728</v>
      </c>
      <c r="BC14" s="85"/>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35">
      <c r="A15" s="137">
        <v>43070</v>
      </c>
      <c r="B15" s="82">
        <f>VLOOKUP($A15,dXdata!DATA,MATCH(B$3,dXdata!IDS,0) + 1,FALSE)</f>
        <v>1.9955654101995401</v>
      </c>
      <c r="C15" s="82">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2">
        <f>VLOOKUP($A15,dXdata!DATA,MATCH(T$3,dXdata!IDS,0) + 1,FALSE)</f>
        <v>3.2829940906106359</v>
      </c>
      <c r="U15" s="82">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2">
        <f>VLOOKUP($A15,dXdata!DATA,MATCH(Z$3,dXdata!IDS,0) + 1,FALSE)</f>
        <v>3.818574514038886</v>
      </c>
      <c r="AA15" s="82">
        <f>VLOOKUP($A27,dXdata!DATA,MATCH(Z$3,dXdata!IDS,0) + 1,FALSE)</f>
        <v>-1.6643088957313257E-2</v>
      </c>
      <c r="AB15" s="82">
        <f>VLOOKUP($A15,dXdata!DATA,MATCH(AB$3,dXdata!IDS,0) + 1,FALSE)</f>
        <v>57.88</v>
      </c>
      <c r="AC15" s="82">
        <f>VLOOKUP($A27,dXdata!DATA,MATCH(AB$3,dXdata!IDS,0) + 1,FALSE)</f>
        <v>49.52</v>
      </c>
      <c r="AD15" s="82" t="e">
        <f>VLOOKUP($A15,dXdata!DATA,MATCH(AD$3,dXdata!IDS,0) + 1,FALSE)</f>
        <v>#N/A</v>
      </c>
      <c r="AE15" s="82"/>
      <c r="AF15" s="48">
        <f>VLOOKUP($A15,dXdata!DATA,MATCH(AF$3,dXdata!IDS,0) + 1,FALSE)</f>
        <v>1260.3416666666667</v>
      </c>
      <c r="AG15" s="48">
        <f>VLOOKUP($A27,dXdata!DATA,MATCH(AF$3,dXdata!IDS,0) + 1,FALSE)</f>
        <v>1279.5886666666668</v>
      </c>
      <c r="AH15" s="47">
        <f>VLOOKUP($A15,dXdata!DATA,MATCH(AH$3,dXdata!IDS,0) + 1,FALSE)</f>
        <v>3.1327822924175797</v>
      </c>
      <c r="AI15" s="47"/>
      <c r="AJ15" s="82">
        <f>VLOOKUP($A15,dXdata!DATA,MATCH(AJ$3,dXdata!IDS,0) + 1,FALSE)</f>
        <v>3.2</v>
      </c>
      <c r="AK15" s="82"/>
      <c r="AL15" s="82">
        <f>VLOOKUP($A15,dXdata!DATA,MATCH(AL$3,dXdata!IDS,0) + 1,FALSE)</f>
        <v>1.25</v>
      </c>
      <c r="AM15" s="82"/>
      <c r="AN15" s="47">
        <f>VLOOKUP($A15,dXdata!DATA,MATCH(AN$3,dXdata!IDS,0) + 1,FALSE)</f>
        <v>6.8710519999999997</v>
      </c>
      <c r="AO15" s="47"/>
      <c r="AP15" s="47">
        <f>VLOOKUP($A15,dXdata!DATA,MATCH(AP$3,dXdata!IDS,0) + 1,FALSE)</f>
        <v>2.6805930444384249</v>
      </c>
      <c r="AQ15" s="47"/>
      <c r="AR15" s="84">
        <f>VLOOKUP($A15,dXdata!DATA,MATCH(AR$3,dXdata!IDS,0) + 1,FALSE)</f>
        <v>128.33478099999999</v>
      </c>
      <c r="AS15" s="84"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5">
        <f>VLOOKUP($A15,dXdata!DATA,MATCH(BB$3,dXdata!IDS,0) + 1,FALSE)</f>
        <v>0.823240589198036</v>
      </c>
      <c r="BC15" s="85"/>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35">
      <c r="A16" s="46">
        <v>43101</v>
      </c>
      <c r="C16" s="82"/>
      <c r="E16" s="47"/>
      <c r="G16" s="47"/>
      <c r="I16" s="47"/>
      <c r="K16" s="47"/>
      <c r="M16" s="48"/>
      <c r="O16" s="47"/>
      <c r="Q16" s="48"/>
      <c r="S16" s="47"/>
      <c r="U16" s="82"/>
      <c r="W16" s="47"/>
      <c r="Y16" s="47"/>
      <c r="AA16" s="82"/>
      <c r="AC16" s="82"/>
      <c r="AE16" s="82"/>
      <c r="AG16" s="48"/>
      <c r="AI16" s="47"/>
      <c r="AK16" s="82"/>
      <c r="AM16" s="82"/>
      <c r="AO16" s="47"/>
      <c r="AQ16" s="47"/>
      <c r="AS16" s="84"/>
      <c r="AU16" s="48"/>
      <c r="AW16" s="48"/>
      <c r="AY16" s="48"/>
      <c r="BA16" s="48"/>
      <c r="BC16" s="85"/>
      <c r="BE16" s="47"/>
      <c r="BG16" s="47"/>
      <c r="BI16" s="48"/>
      <c r="BK16" s="48"/>
      <c r="BM16" s="48"/>
    </row>
    <row r="17" spans="1:65" x14ac:dyDescent="0.35">
      <c r="A17" s="46">
        <v>43132</v>
      </c>
      <c r="C17" s="82"/>
      <c r="E17" s="47"/>
      <c r="G17" s="47"/>
      <c r="I17" s="47"/>
      <c r="K17" s="47"/>
      <c r="M17" s="48"/>
      <c r="O17" s="47"/>
      <c r="Q17" s="48"/>
      <c r="S17" s="47"/>
      <c r="U17" s="82"/>
      <c r="W17" s="47"/>
      <c r="Y17" s="47"/>
      <c r="AA17" s="82"/>
      <c r="AC17" s="82"/>
      <c r="AE17" s="82"/>
      <c r="AG17" s="48"/>
      <c r="AI17" s="47"/>
      <c r="AK17" s="82"/>
      <c r="AM17" s="82"/>
      <c r="AO17" s="47"/>
      <c r="AQ17" s="47"/>
      <c r="AS17" s="84"/>
      <c r="AU17" s="48"/>
      <c r="AW17" s="48"/>
      <c r="AY17" s="48"/>
      <c r="BA17" s="48"/>
      <c r="BC17" s="85"/>
      <c r="BE17" s="47"/>
      <c r="BG17" s="47"/>
      <c r="BI17" s="48"/>
      <c r="BK17" s="48"/>
      <c r="BM17" s="48"/>
    </row>
    <row r="18" spans="1:65" x14ac:dyDescent="0.35">
      <c r="A18" s="46">
        <v>43160</v>
      </c>
      <c r="C18" s="82"/>
      <c r="E18" s="47"/>
      <c r="G18" s="47"/>
      <c r="I18" s="47"/>
      <c r="K18" s="47"/>
      <c r="M18" s="48"/>
      <c r="O18" s="47"/>
      <c r="Q18" s="48"/>
      <c r="S18" s="47"/>
      <c r="U18" s="82"/>
      <c r="W18" s="47"/>
      <c r="Y18" s="47"/>
      <c r="AA18" s="82"/>
      <c r="AC18" s="82"/>
      <c r="AE18" s="82"/>
      <c r="AG18" s="48"/>
      <c r="AI18" s="47"/>
      <c r="AK18" s="82"/>
      <c r="AM18" s="82"/>
      <c r="AO18" s="47"/>
      <c r="AQ18" s="47"/>
      <c r="AS18" s="84"/>
      <c r="AU18" s="48"/>
      <c r="AW18" s="48"/>
      <c r="AY18" s="48"/>
      <c r="BA18" s="48"/>
      <c r="BC18" s="85"/>
      <c r="BE18" s="47"/>
      <c r="BG18" s="47"/>
      <c r="BI18" s="48"/>
      <c r="BK18" s="48"/>
      <c r="BM18" s="48"/>
    </row>
    <row r="19" spans="1:65" x14ac:dyDescent="0.35">
      <c r="A19" s="46">
        <v>43191</v>
      </c>
      <c r="B19" s="82">
        <f>VLOOKUP($A19,dXdata!DATA,MATCH(B$3,dXdata!IDS,0) + 1,FALSE)</f>
        <v>2.3930384336475541</v>
      </c>
      <c r="C19" s="82"/>
    </row>
    <row r="20" spans="1:65" x14ac:dyDescent="0.35">
      <c r="A20" s="46">
        <v>43221</v>
      </c>
      <c r="B20" s="82">
        <f>VLOOKUP($A20,dXdata!DATA,MATCH(B$3,dXdata!IDS,0) + 1,FALSE)</f>
        <v>2.6124818577648812</v>
      </c>
      <c r="C20" s="82"/>
    </row>
    <row r="21" spans="1:65" x14ac:dyDescent="0.35">
      <c r="A21" s="46">
        <v>43252</v>
      </c>
      <c r="B21" s="82">
        <f>VLOOKUP($A21,dXdata!DATA,MATCH(B$3,dXdata!IDS,0) + 1,FALSE)</f>
        <v>2.6181818181818084</v>
      </c>
      <c r="C21" s="82"/>
    </row>
    <row r="22" spans="1:65" x14ac:dyDescent="0.35">
      <c r="A22" s="46">
        <v>43282</v>
      </c>
      <c r="B22" s="82">
        <f>VLOOKUP($A22,dXdata!DATA,MATCH(B$3,dXdata!IDS,0) + 1,FALSE)</f>
        <v>3.3405954974582652</v>
      </c>
      <c r="C22" s="82"/>
    </row>
    <row r="23" spans="1:65" x14ac:dyDescent="0.35">
      <c r="A23" s="46">
        <v>43313</v>
      </c>
      <c r="B23" s="82">
        <f>VLOOKUP($A23,dXdata!DATA,MATCH(B$3,dXdata!IDS,0) + 1,FALSE)</f>
        <v>2.9710144927536097</v>
      </c>
      <c r="C23" s="82"/>
    </row>
    <row r="24" spans="1:65" x14ac:dyDescent="0.35">
      <c r="A24" s="46">
        <v>43344</v>
      </c>
      <c r="B24" s="82">
        <f>VLOOKUP($A24,dXdata!DATA,MATCH(B$3,dXdata!IDS,0) + 1,FALSE)</f>
        <v>2.7616279069767602</v>
      </c>
      <c r="C24" s="82"/>
    </row>
    <row r="25" spans="1:65" x14ac:dyDescent="0.35">
      <c r="A25" s="46">
        <v>43374</v>
      </c>
      <c r="B25" s="82">
        <f>VLOOKUP($A25,dXdata!DATA,MATCH(B$3,dXdata!IDS,0) + 1,FALSE)</f>
        <v>2.532561505065134</v>
      </c>
      <c r="C25" s="82"/>
    </row>
    <row r="26" spans="1:65" x14ac:dyDescent="0.35">
      <c r="A26" s="46">
        <v>43405</v>
      </c>
      <c r="B26" s="82">
        <f>VLOOKUP($A26,dXdata!DATA,MATCH(B$3,dXdata!IDS,0) + 1,FALSE)</f>
        <v>1.4398848092152639</v>
      </c>
      <c r="C26" s="82"/>
    </row>
    <row r="27" spans="1:65" x14ac:dyDescent="0.35">
      <c r="A27" s="46">
        <v>43435</v>
      </c>
      <c r="B27" s="82">
        <f>VLOOKUP($A27,dXdata!DATA,MATCH(B$3,dXdata!IDS,0) + 1,FALSE)</f>
        <v>1.9565217391304346</v>
      </c>
      <c r="C27" s="82"/>
    </row>
    <row r="28" spans="1:65" x14ac:dyDescent="0.35">
      <c r="A28" s="46">
        <v>43466</v>
      </c>
      <c r="B28" s="82">
        <f>VLOOKUP($A28,dXdata!DATA,MATCH(B$3,dXdata!IDS,0) + 1,FALSE)</f>
        <v>1.0050251256281229</v>
      </c>
      <c r="C28" s="8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2"/>
  <sheetViews>
    <sheetView workbookViewId="0">
      <selection activeCell="A12" sqref="A12"/>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147</v>
      </c>
    </row>
    <row r="6" spans="1:34" s="22" customFormat="1" ht="11.5" x14ac:dyDescent="0.25">
      <c r="A6" s="21" t="s">
        <v>88</v>
      </c>
      <c r="B6" s="24" t="s">
        <v>89</v>
      </c>
      <c r="G6" s="25"/>
    </row>
    <row r="7" spans="1:34"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36" customFormat="1" ht="112.5" x14ac:dyDescent="0.25">
      <c r="A12" s="35" t="s">
        <v>68</v>
      </c>
      <c r="B12" s="36" t="s">
        <v>116</v>
      </c>
      <c r="C12" s="36" t="s">
        <v>117</v>
      </c>
      <c r="D12" s="36" t="s">
        <v>80</v>
      </c>
      <c r="E12" s="36" t="s">
        <v>8</v>
      </c>
      <c r="F12" s="36" t="s">
        <v>262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ht="13"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ht="13"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ht="13" x14ac:dyDescent="0.3">
      <c r="A15" s="39" t="s">
        <v>70</v>
      </c>
      <c r="B15" s="40">
        <v>45706</v>
      </c>
      <c r="C15" s="40">
        <v>45706</v>
      </c>
      <c r="D15" s="40">
        <v>45695</v>
      </c>
      <c r="E15" s="40">
        <v>45695</v>
      </c>
      <c r="F15" s="40">
        <v>45695</v>
      </c>
      <c r="G15" s="40">
        <v>45691</v>
      </c>
      <c r="H15" s="40">
        <v>45691</v>
      </c>
      <c r="I15" s="40">
        <v>45691</v>
      </c>
      <c r="J15" s="40">
        <v>45691</v>
      </c>
      <c r="K15" s="40">
        <v>45695</v>
      </c>
      <c r="L15" s="40">
        <v>45691</v>
      </c>
      <c r="M15" s="40">
        <v>45695</v>
      </c>
      <c r="N15" s="40">
        <v>45695</v>
      </c>
      <c r="O15" s="40">
        <v>45694</v>
      </c>
      <c r="P15" s="40">
        <v>45694</v>
      </c>
      <c r="Q15" s="40">
        <v>45695</v>
      </c>
      <c r="R15" s="40">
        <v>45691</v>
      </c>
      <c r="S15" s="40">
        <v>45691</v>
      </c>
      <c r="T15" s="40">
        <v>45691</v>
      </c>
      <c r="U15" s="40">
        <v>45691</v>
      </c>
      <c r="V15" s="40">
        <v>45691</v>
      </c>
      <c r="W15" s="40">
        <v>43188</v>
      </c>
      <c r="X15" s="40">
        <v>45706</v>
      </c>
      <c r="Y15" s="40">
        <v>45695</v>
      </c>
      <c r="Z15" s="40">
        <v>45691</v>
      </c>
      <c r="AA15" s="40">
        <v>45691</v>
      </c>
      <c r="AB15" s="40">
        <v>45695</v>
      </c>
      <c r="AC15" s="40">
        <v>45706</v>
      </c>
      <c r="AD15" s="40">
        <v>45706</v>
      </c>
      <c r="AE15" s="40">
        <v>43714</v>
      </c>
      <c r="AF15" s="40">
        <v>43714</v>
      </c>
      <c r="AG15" s="40">
        <v>45695</v>
      </c>
      <c r="AH15" s="40">
        <v>45695</v>
      </c>
    </row>
    <row r="16" spans="1:34" x14ac:dyDescent="0.25">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59">
        <v>211.71463941000002</v>
      </c>
    </row>
    <row r="17" spans="1:34" x14ac:dyDescent="0.25">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59">
        <v>203.25591274999999</v>
      </c>
    </row>
    <row r="18" spans="1:34" x14ac:dyDescent="0.25">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59">
        <v>377.28521883999997</v>
      </c>
    </row>
    <row r="19" spans="1:34" x14ac:dyDescent="0.25">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59">
        <v>262.26815905999996</v>
      </c>
    </row>
    <row r="20" spans="1:34" x14ac:dyDescent="0.25">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59">
        <v>377.82733134999995</v>
      </c>
    </row>
    <row r="21" spans="1:34" x14ac:dyDescent="0.25">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59">
        <v>328.10005632999997</v>
      </c>
    </row>
    <row r="22" spans="1:34" x14ac:dyDescent="0.25">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59">
        <v>291.66943687999998</v>
      </c>
    </row>
    <row r="23" spans="1:34" x14ac:dyDescent="0.25">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59">
        <v>338.38902560000002</v>
      </c>
    </row>
    <row r="24" spans="1:34" x14ac:dyDescent="0.25">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59">
        <v>1160.66917592</v>
      </c>
    </row>
    <row r="25" spans="1:34" x14ac:dyDescent="0.25">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59">
        <v>337.90144084000002</v>
      </c>
    </row>
    <row r="26" spans="1:34" x14ac:dyDescent="0.25">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59">
        <v>377.48615973</v>
      </c>
    </row>
    <row r="27" spans="1:34" x14ac:dyDescent="0.25">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59">
        <v>296.04393754</v>
      </c>
    </row>
    <row r="28" spans="1:34" x14ac:dyDescent="0.25">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59">
        <v>192.50134502</v>
      </c>
    </row>
    <row r="29" spans="1:34" x14ac:dyDescent="0.25">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59">
        <v>339.76638167999999</v>
      </c>
    </row>
    <row r="30" spans="1:34" x14ac:dyDescent="0.25">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59">
        <v>440.72041249999978</v>
      </c>
    </row>
    <row r="31" spans="1:34" x14ac:dyDescent="0.25">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59">
        <v>438.01505121000002</v>
      </c>
    </row>
    <row r="32" spans="1:34" x14ac:dyDescent="0.25">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59">
        <v>717.83330911999997</v>
      </c>
    </row>
    <row r="33" spans="1:34" x14ac:dyDescent="0.25">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59">
        <v>394.67880638999998</v>
      </c>
    </row>
    <row r="34" spans="1:34" x14ac:dyDescent="0.25">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59">
        <v>443.40904939999996</v>
      </c>
    </row>
    <row r="35" spans="1:34" x14ac:dyDescent="0.25">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59">
        <v>350.65400500000004</v>
      </c>
    </row>
    <row r="36" spans="1:34" x14ac:dyDescent="0.25">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59">
        <v>268.59918534000008</v>
      </c>
    </row>
    <row r="37" spans="1:34" x14ac:dyDescent="0.25">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59">
        <v>331.84516802000002</v>
      </c>
    </row>
    <row r="38" spans="1:34" x14ac:dyDescent="0.25">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59">
        <v>380.14298493000001</v>
      </c>
    </row>
    <row r="39" spans="1:34" x14ac:dyDescent="0.25">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59">
        <v>235.75597334</v>
      </c>
    </row>
    <row r="40" spans="1:34" x14ac:dyDescent="0.25">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59">
        <v>258.24502689999997</v>
      </c>
    </row>
    <row r="41" spans="1:34" x14ac:dyDescent="0.25">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59">
        <v>356.93944166999995</v>
      </c>
    </row>
    <row r="42" spans="1:34" x14ac:dyDescent="0.25">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59">
        <v>342.73177867000004</v>
      </c>
    </row>
    <row r="43" spans="1:34" x14ac:dyDescent="0.25">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59">
        <v>375.70581040000002</v>
      </c>
    </row>
    <row r="44" spans="1:34" x14ac:dyDescent="0.25">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59">
        <v>331.36629359000011</v>
      </c>
    </row>
    <row r="45" spans="1:34" x14ac:dyDescent="0.25">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59">
        <v>365.97490530999994</v>
      </c>
    </row>
    <row r="46" spans="1:34" x14ac:dyDescent="0.25">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59">
        <v>339.88532200000009</v>
      </c>
    </row>
    <row r="47" spans="1:34" x14ac:dyDescent="0.25">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59">
        <v>349.21842468</v>
      </c>
    </row>
    <row r="48" spans="1:34" x14ac:dyDescent="0.25">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59">
        <v>400.27509522999998</v>
      </c>
    </row>
    <row r="49" spans="1:34" x14ac:dyDescent="0.25">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59">
        <v>464.35814388999989</v>
      </c>
    </row>
    <row r="50" spans="1:34" x14ac:dyDescent="0.25">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59">
        <v>1121.16836865</v>
      </c>
    </row>
    <row r="51" spans="1:34" x14ac:dyDescent="0.25">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59">
        <v>296.52734249999997</v>
      </c>
    </row>
    <row r="52" spans="1:34" x14ac:dyDescent="0.25">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2.8231531473544678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59">
        <v>208.99793284999998</v>
      </c>
    </row>
    <row r="53" spans="1:34" x14ac:dyDescent="0.25">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2.7554497120657584</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59">
        <v>333.90810939999994</v>
      </c>
    </row>
    <row r="54" spans="1:34" x14ac:dyDescent="0.25">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2.3321168539378547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59">
        <v>210.52395752999999</v>
      </c>
    </row>
    <row r="55" spans="1:34" x14ac:dyDescent="0.25">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1.9365256379857561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59">
        <v>296.56930002999997</v>
      </c>
    </row>
    <row r="56" spans="1:34" x14ac:dyDescent="0.25">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2.4468707304493886</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59">
        <v>233.30870200999999</v>
      </c>
    </row>
    <row r="57" spans="1:34" x14ac:dyDescent="0.25">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2.8520465136797735</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59">
        <v>272.73472614000002</v>
      </c>
    </row>
    <row r="58" spans="1:34" x14ac:dyDescent="0.25">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2.933476977133517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59">
        <v>324.99921692999999</v>
      </c>
    </row>
    <row r="59" spans="1:34" x14ac:dyDescent="0.25">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2.7739959393915234</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59">
        <v>332.11780741999996</v>
      </c>
    </row>
    <row r="60" spans="1:34" x14ac:dyDescent="0.25">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3.0648409091357172</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59">
        <v>321.15942860000001</v>
      </c>
    </row>
    <row r="61" spans="1:34" x14ac:dyDescent="0.25">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3.0576406281007658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59">
        <v>325.55788476999999</v>
      </c>
    </row>
    <row r="62" spans="1:34" x14ac:dyDescent="0.25">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3.0787513122302781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59">
        <v>284.78855288</v>
      </c>
    </row>
    <row r="63" spans="1:34" x14ac:dyDescent="0.25">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3.0395097882204793</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59">
        <v>272.85376640999999</v>
      </c>
    </row>
    <row r="64" spans="1:34" x14ac:dyDescent="0.25">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3.0723363671101604</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59">
        <v>294.85275068999999</v>
      </c>
    </row>
    <row r="65" spans="1:34" x14ac:dyDescent="0.25">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3.0899372346050549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59">
        <v>668.32676264999986</v>
      </c>
    </row>
    <row r="66" spans="1:34" x14ac:dyDescent="0.25">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3.0669797987393292</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59">
        <v>424.04377005000003</v>
      </c>
    </row>
    <row r="67" spans="1:34" x14ac:dyDescent="0.25">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3.0642677365594104</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59">
        <v>408.08303653999991</v>
      </c>
    </row>
    <row r="68" spans="1:34" x14ac:dyDescent="0.25">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2.9553477557060521</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59">
        <v>455.79534968000007</v>
      </c>
    </row>
    <row r="69" spans="1:34" x14ac:dyDescent="0.25">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3.0281537761315693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59">
        <v>1063.0467916699999</v>
      </c>
    </row>
    <row r="70" spans="1:34" x14ac:dyDescent="0.25">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2.9635479171314829</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59">
        <v>436.0931133900001</v>
      </c>
    </row>
    <row r="71" spans="1:34" x14ac:dyDescent="0.25">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2.9839107466684287</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59">
        <v>346.75995097000003</v>
      </c>
    </row>
    <row r="72" spans="1:34" x14ac:dyDescent="0.25">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3.0680206089888831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59">
        <v>358.49496078999999</v>
      </c>
    </row>
    <row r="73" spans="1:34" x14ac:dyDescent="0.25">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3.2231738408758961</v>
      </c>
      <c r="W73" s="51" t="e">
        <v>#N/A</v>
      </c>
      <c r="X73" s="45">
        <v>1255</v>
      </c>
      <c r="Y73" s="45">
        <v>199</v>
      </c>
      <c r="Z73" s="51">
        <v>2184</v>
      </c>
      <c r="AA73" s="51">
        <v>484668</v>
      </c>
      <c r="AB73" s="51">
        <v>0.87394957983193278</v>
      </c>
      <c r="AC73" s="44">
        <v>7.6061109655969252</v>
      </c>
      <c r="AD73" s="44">
        <v>7.521909</v>
      </c>
      <c r="AE73" s="45" t="e">
        <v>#N/A</v>
      </c>
      <c r="AF73" s="45" t="e">
        <v>#N/A</v>
      </c>
      <c r="AG73" s="45">
        <v>8</v>
      </c>
      <c r="AH73" s="159">
        <v>383.61572115000001</v>
      </c>
    </row>
    <row r="74" spans="1:34" x14ac:dyDescent="0.25">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3.2418888615092309</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59">
        <v>397.38793312999996</v>
      </c>
    </row>
    <row r="75" spans="1:34" x14ac:dyDescent="0.25">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3.1340981854614611</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59">
        <v>383.33929650999994</v>
      </c>
    </row>
    <row r="76" spans="1:34" x14ac:dyDescent="0.25">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3.1492146611444793</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59">
        <v>369.71443025999997</v>
      </c>
    </row>
    <row r="77" spans="1:34" x14ac:dyDescent="0.25">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3.2074086750836641</v>
      </c>
      <c r="W77" s="51" t="e">
        <v>#N/A</v>
      </c>
      <c r="X77" s="45">
        <v>1159</v>
      </c>
      <c r="Y77" s="45">
        <v>184</v>
      </c>
      <c r="Z77" s="51">
        <v>3293</v>
      </c>
      <c r="AA77" s="51">
        <v>547868</v>
      </c>
      <c r="AB77" s="51">
        <v>0.70801978069232419</v>
      </c>
      <c r="AC77" s="44">
        <v>8.4769467828012122</v>
      </c>
      <c r="AD77" s="44">
        <v>8.629092</v>
      </c>
      <c r="AE77" s="45" t="e">
        <v>#N/A</v>
      </c>
      <c r="AF77" s="45" t="e">
        <v>#N/A</v>
      </c>
      <c r="AG77" s="45">
        <v>15</v>
      </c>
      <c r="AH77" s="159">
        <v>373.84922874</v>
      </c>
    </row>
    <row r="78" spans="1:34" x14ac:dyDescent="0.25">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3.2621121434188507</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59">
        <v>600.47846034999998</v>
      </c>
    </row>
    <row r="79" spans="1:34" x14ac:dyDescent="0.25">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3.2711952492491592</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59">
        <v>491.10843648000002</v>
      </c>
    </row>
    <row r="80" spans="1:34" x14ac:dyDescent="0.25">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1354.05</v>
      </c>
      <c r="R80" s="44">
        <v>6.0455820263265903</v>
      </c>
      <c r="S80" s="50">
        <v>3.2</v>
      </c>
      <c r="T80" s="50">
        <v>1.25</v>
      </c>
      <c r="U80" s="44">
        <v>8.237921</v>
      </c>
      <c r="V80" s="50">
        <v>3.4426116624455854</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59">
        <v>484.87938971000005</v>
      </c>
    </row>
    <row r="81" spans="1:34" x14ac:dyDescent="0.25">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1360.3</v>
      </c>
      <c r="R81" s="44">
        <v>5.357088093230078</v>
      </c>
      <c r="S81" s="50">
        <v>3.7</v>
      </c>
      <c r="T81" s="50">
        <v>1.75</v>
      </c>
      <c r="U81" s="44">
        <v>8.1842269999999999</v>
      </c>
      <c r="V81" s="50">
        <v>3.4458727243230274</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59">
        <v>640.97470229999999</v>
      </c>
    </row>
    <row r="82" spans="1:34" x14ac:dyDescent="0.25">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1366.55</v>
      </c>
      <c r="R82" s="44">
        <v>4.7595657519165835</v>
      </c>
      <c r="S82" s="50">
        <v>4.7</v>
      </c>
      <c r="T82" s="50">
        <v>2.75</v>
      </c>
      <c r="U82" s="44">
        <v>8.3544680000000007</v>
      </c>
      <c r="V82" s="50">
        <v>3.5878889668678515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59">
        <v>427.92492058999994</v>
      </c>
    </row>
    <row r="83" spans="1:34" x14ac:dyDescent="0.25">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1372.8</v>
      </c>
      <c r="R83" s="44">
        <v>4.1953287662825023</v>
      </c>
      <c r="S83" s="50">
        <v>4.7</v>
      </c>
      <c r="T83" s="50">
        <v>2.75</v>
      </c>
      <c r="U83" s="44">
        <v>8.3010529999999996</v>
      </c>
      <c r="V83" s="50">
        <v>3.5160969809543055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59">
        <v>627.62843900999997</v>
      </c>
    </row>
    <row r="84" spans="1:34" x14ac:dyDescent="0.25">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1379.05</v>
      </c>
      <c r="R84" s="44">
        <v>3.9121687052828591</v>
      </c>
      <c r="S84" s="50">
        <v>5.45</v>
      </c>
      <c r="T84" s="50">
        <v>3.5</v>
      </c>
      <c r="U84" s="44">
        <v>8.2136089999999999</v>
      </c>
      <c r="V84" s="50">
        <v>3.4868770486491645</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59">
        <v>540.10222736999992</v>
      </c>
    </row>
    <row r="85" spans="1:34" x14ac:dyDescent="0.25">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1385.3</v>
      </c>
      <c r="R85" s="44">
        <v>2.8817656479100728</v>
      </c>
      <c r="S85" s="50">
        <v>5.45</v>
      </c>
      <c r="T85" s="50">
        <v>3.5</v>
      </c>
      <c r="U85" s="44">
        <v>8.3572430000000004</v>
      </c>
      <c r="V85" s="50">
        <v>3.5560814748918537</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59">
        <v>415.71134075999993</v>
      </c>
    </row>
    <row r="86" spans="1:34" x14ac:dyDescent="0.25">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1391.55</v>
      </c>
      <c r="R86" s="44">
        <v>2.271109493214496</v>
      </c>
      <c r="S86" s="50">
        <v>5.95</v>
      </c>
      <c r="T86" s="50">
        <v>4</v>
      </c>
      <c r="U86" s="44">
        <v>8.3097689999999993</v>
      </c>
      <c r="V86" s="50">
        <v>3.5472803853141568</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59">
        <v>379.21857602000011</v>
      </c>
    </row>
    <row r="87" spans="1:34" x14ac:dyDescent="0.25">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1397.8</v>
      </c>
      <c r="R87" s="44">
        <v>1.5224065487360772</v>
      </c>
      <c r="S87" s="50">
        <v>6.45</v>
      </c>
      <c r="T87" s="50">
        <v>4.5</v>
      </c>
      <c r="U87" s="44">
        <v>8.3393379999999997</v>
      </c>
      <c r="V87" s="50">
        <v>3.5617924177581104</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59">
        <v>345.97751831000005</v>
      </c>
    </row>
    <row r="88" spans="1:34" x14ac:dyDescent="0.25">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1404.05</v>
      </c>
      <c r="R88" s="44">
        <v>2.8523119763731897</v>
      </c>
      <c r="S88" s="50">
        <v>6.45</v>
      </c>
      <c r="T88" s="50">
        <v>4.5</v>
      </c>
      <c r="U88" s="44">
        <v>8.8303790000000006</v>
      </c>
      <c r="V88" s="50">
        <v>3.6881105532490315</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59">
        <v>324.31584199000002</v>
      </c>
    </row>
    <row r="89" spans="1:34" x14ac:dyDescent="0.25">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1410.3</v>
      </c>
      <c r="R89" s="44">
        <v>2.3320692070053717</v>
      </c>
      <c r="S89" s="50">
        <v>6.7</v>
      </c>
      <c r="T89" s="50">
        <v>4.75</v>
      </c>
      <c r="U89" s="44">
        <v>8.5866679999999995</v>
      </c>
      <c r="V89" s="50">
        <v>3.4584672356982686</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59">
        <v>398.90926345000003</v>
      </c>
    </row>
    <row r="90" spans="1:34" x14ac:dyDescent="0.25">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1416.55</v>
      </c>
      <c r="R90" s="44">
        <v>1.8864355906418329</v>
      </c>
      <c r="S90" s="50">
        <v>6.7</v>
      </c>
      <c r="T90" s="50">
        <v>4.75</v>
      </c>
      <c r="U90" s="44">
        <v>8.451416</v>
      </c>
      <c r="V90" s="50">
        <v>3.3858011637260987</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59">
        <v>482.68454061000006</v>
      </c>
    </row>
    <row r="91" spans="1:34" x14ac:dyDescent="0.25">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1422.8</v>
      </c>
      <c r="R91" s="44">
        <v>1.9032534540093904</v>
      </c>
      <c r="S91" s="50">
        <v>6.7</v>
      </c>
      <c r="T91" s="50">
        <v>4.75</v>
      </c>
      <c r="U91" s="44">
        <v>8.4555089999999993</v>
      </c>
      <c r="V91" s="50">
        <v>3.386259667589127</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59">
        <v>523.09785177000003</v>
      </c>
    </row>
    <row r="92" spans="1:34" x14ac:dyDescent="0.25">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1428.5583333333332</v>
      </c>
      <c r="R92" s="44">
        <v>1.7241788050787576</v>
      </c>
      <c r="S92" s="50">
        <v>6.7</v>
      </c>
      <c r="T92" s="50">
        <v>4.75</v>
      </c>
      <c r="U92" s="44">
        <v>8.6217140000000008</v>
      </c>
      <c r="V92" s="50">
        <v>3.4867454639908257</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59">
        <v>590.01664029000005</v>
      </c>
    </row>
    <row r="93" spans="1:34" x14ac:dyDescent="0.25">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1434.3166666666668</v>
      </c>
      <c r="R93" s="44">
        <v>1.3370319228481087</v>
      </c>
      <c r="S93" s="50">
        <v>6.95</v>
      </c>
      <c r="T93" s="50">
        <v>5</v>
      </c>
      <c r="U93" s="44">
        <v>8.4333329999999993</v>
      </c>
      <c r="V93" s="50">
        <v>3.4254978506833202</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59">
        <v>478.62990898999988</v>
      </c>
    </row>
    <row r="94" spans="1:34" x14ac:dyDescent="0.25">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1440.075</v>
      </c>
      <c r="R94" s="44">
        <v>1.2651918891781522</v>
      </c>
      <c r="S94" s="50">
        <v>7.2</v>
      </c>
      <c r="T94" s="50">
        <v>5.25</v>
      </c>
      <c r="U94" s="44">
        <v>8.3391249999999992</v>
      </c>
      <c r="V94" s="50">
        <v>3.364608887174632</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59">
        <v>455.49219511000001</v>
      </c>
    </row>
    <row r="95" spans="1:34" x14ac:dyDescent="0.25">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1445.8333333333333</v>
      </c>
      <c r="R95" s="44">
        <v>1.1162565192371243</v>
      </c>
      <c r="S95" s="50">
        <v>7.2</v>
      </c>
      <c r="T95" s="50">
        <v>5.25</v>
      </c>
      <c r="U95" s="44">
        <v>8.3861460000000001</v>
      </c>
      <c r="V95" s="50">
        <v>3.4396845688827011</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59">
        <v>773.34683883000014</v>
      </c>
    </row>
    <row r="96" spans="1:34" x14ac:dyDescent="0.25">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1451.5916666666667</v>
      </c>
      <c r="R96" s="44">
        <v>0.9164969450101923</v>
      </c>
      <c r="S96" s="50">
        <v>7.2</v>
      </c>
      <c r="T96" s="50">
        <v>5.25</v>
      </c>
      <c r="U96" s="44">
        <v>8.4439130000000002</v>
      </c>
      <c r="V96" s="50">
        <v>3.4453105831881627</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59">
        <v>523.64674520000005</v>
      </c>
    </row>
    <row r="97" spans="1:34" x14ac:dyDescent="0.25">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1457.35</v>
      </c>
      <c r="R97" s="44">
        <v>1.2639419018129372</v>
      </c>
      <c r="S97" s="50">
        <v>7.2</v>
      </c>
      <c r="T97" s="50">
        <v>5.25</v>
      </c>
      <c r="U97" s="44">
        <v>8.4390040000000006</v>
      </c>
      <c r="V97" s="50">
        <v>3.52100965750734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59">
        <v>458.27738569999997</v>
      </c>
    </row>
    <row r="98" spans="1:34" x14ac:dyDescent="0.25">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1463.1083333333333</v>
      </c>
      <c r="R98" s="44">
        <v>1.4863902857065181</v>
      </c>
      <c r="S98" s="50">
        <v>7.2</v>
      </c>
      <c r="T98" s="50">
        <v>5.25</v>
      </c>
      <c r="U98" s="44">
        <v>8.4703680000000006</v>
      </c>
      <c r="V98" s="50">
        <v>3.454143953774516</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59">
        <v>518.81016300999988</v>
      </c>
    </row>
    <row r="99" spans="1:34" x14ac:dyDescent="0.25">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1468.8666666666668</v>
      </c>
      <c r="R99" s="44">
        <v>1.6597665171381504</v>
      </c>
      <c r="S99" s="50">
        <v>7.2</v>
      </c>
      <c r="T99" s="50">
        <v>5.25</v>
      </c>
      <c r="U99" s="44">
        <v>8.5215219999999992</v>
      </c>
      <c r="V99" s="50">
        <v>3.4223074871020867</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59">
        <v>442.96652477999999</v>
      </c>
    </row>
    <row r="100" spans="1:34" x14ac:dyDescent="0.25">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1474.625</v>
      </c>
      <c r="R100" s="44">
        <v>1.0590386681375463</v>
      </c>
      <c r="S100" s="50">
        <v>7.2</v>
      </c>
      <c r="T100" s="50">
        <v>5.25</v>
      </c>
      <c r="U100" s="44">
        <v>8.5045809999999999</v>
      </c>
      <c r="V100" s="50">
        <v>3.4589047518442482</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59">
        <v>457.39475508999999</v>
      </c>
    </row>
    <row r="101" spans="1:34" x14ac:dyDescent="0.25">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1480.3833333333332</v>
      </c>
      <c r="R101" s="44">
        <v>1.1839986618638942</v>
      </c>
      <c r="S101" s="50">
        <v>7.2</v>
      </c>
      <c r="T101" s="50">
        <v>5.25</v>
      </c>
      <c r="U101" s="44">
        <v>8.3943290000000008</v>
      </c>
      <c r="V101" s="50">
        <v>3.354777026535817</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59">
        <v>659.99935876999996</v>
      </c>
    </row>
    <row r="102" spans="1:34" x14ac:dyDescent="0.25">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1486.1416666666667</v>
      </c>
      <c r="R102" s="44">
        <v>0.86140951725015569</v>
      </c>
      <c r="S102" s="50">
        <v>7.2</v>
      </c>
      <c r="T102" s="50">
        <v>5.25</v>
      </c>
      <c r="U102" s="44">
        <v>8.4149790000000007</v>
      </c>
      <c r="V102" s="50">
        <v>3.417672341293887</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59">
        <v>810.17077355999993</v>
      </c>
    </row>
    <row r="103" spans="1:34" x14ac:dyDescent="0.25">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1491.9</v>
      </c>
      <c r="R103" s="44">
        <v>1.2939418080555765</v>
      </c>
      <c r="S103" s="50">
        <v>7.2</v>
      </c>
      <c r="T103" s="50">
        <v>5.25</v>
      </c>
      <c r="U103" s="44">
        <v>8.6843299999999992</v>
      </c>
      <c r="V103" s="50">
        <v>3.5218574201052539</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59">
        <v>1277.5301501000001</v>
      </c>
    </row>
    <row r="104" spans="1:34" x14ac:dyDescent="0.25">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1500.0845567957667</v>
      </c>
      <c r="R104" s="44">
        <v>1.2928965534859227</v>
      </c>
      <c r="S104" s="50">
        <v>7.2</v>
      </c>
      <c r="T104" s="50">
        <v>5.25</v>
      </c>
      <c r="U104" s="44">
        <v>8.4929059999999996</v>
      </c>
      <c r="V104" s="50">
        <v>3.5373379193804086</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59">
        <v>506.58950785000007</v>
      </c>
    </row>
    <row r="105" spans="1:34" x14ac:dyDescent="0.25">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1507.5076860164891</v>
      </c>
      <c r="R105" s="44">
        <v>1.4781382836199786</v>
      </c>
      <c r="S105" s="50">
        <v>6.95</v>
      </c>
      <c r="T105" s="50">
        <v>5</v>
      </c>
      <c r="U105" s="44">
        <v>8.5000499999999999</v>
      </c>
      <c r="V105" s="50">
        <v>3.5725979836180897</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59">
        <v>667.78289321000011</v>
      </c>
    </row>
    <row r="106" spans="1:34" x14ac:dyDescent="0.25">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1517.1749126845564</v>
      </c>
      <c r="R106" s="44">
        <v>1.5242790362952841</v>
      </c>
      <c r="S106" s="50">
        <v>6.7</v>
      </c>
      <c r="T106" s="50">
        <v>4.75</v>
      </c>
      <c r="U106" s="44">
        <v>8.6858520000000006</v>
      </c>
      <c r="V106" s="50">
        <v>3.653704907302489</v>
      </c>
      <c r="W106" s="51" t="e">
        <v>#N/A</v>
      </c>
      <c r="X106" s="45">
        <v>2471</v>
      </c>
      <c r="Y106" s="45">
        <v>252</v>
      </c>
      <c r="Z106" s="51">
        <v>2374</v>
      </c>
      <c r="AA106" s="51">
        <v>606425</v>
      </c>
      <c r="AB106" s="51">
        <v>0.6588953649736331</v>
      </c>
      <c r="AC106" s="44">
        <v>33.472000406948617</v>
      </c>
      <c r="AD106" s="44">
        <v>8.6194860000000002</v>
      </c>
      <c r="AE106" s="45" t="e">
        <v>#N/A</v>
      </c>
      <c r="AF106" s="45" t="e">
        <v>#N/A</v>
      </c>
      <c r="AG106" s="45">
        <v>9</v>
      </c>
      <c r="AH106" s="159">
        <v>618.78582211000003</v>
      </c>
    </row>
    <row r="107" spans="1:34" x14ac:dyDescent="0.25">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1524.9920358632658</v>
      </c>
      <c r="R107" s="44">
        <v>1.4843842774017402</v>
      </c>
      <c r="S107" s="50">
        <v>6.7</v>
      </c>
      <c r="T107" s="50">
        <v>4.75</v>
      </c>
      <c r="U107" s="44">
        <v>8.5782059999999998</v>
      </c>
      <c r="V107" s="50">
        <v>3.6045167312393382</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59">
        <v>757.65511642000001</v>
      </c>
    </row>
    <row r="108" spans="1:34" x14ac:dyDescent="0.25">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1532.0527657987104</v>
      </c>
      <c r="R108" s="44">
        <v>1.7631361058948469</v>
      </c>
      <c r="S108" s="50">
        <v>6.45</v>
      </c>
      <c r="T108" s="50">
        <v>4.5</v>
      </c>
      <c r="U108" s="44">
        <v>8.7881330000000002</v>
      </c>
      <c r="V108" s="50">
        <v>3.6786541118962566</v>
      </c>
      <c r="W108" s="51" t="e">
        <v>#N/A</v>
      </c>
      <c r="X108" s="45">
        <v>2090</v>
      </c>
      <c r="Y108" s="45">
        <v>202</v>
      </c>
      <c r="Z108" s="51">
        <v>2000</v>
      </c>
      <c r="AA108" s="51">
        <v>622205</v>
      </c>
      <c r="AB108" s="51">
        <v>0.54244643341470034</v>
      </c>
      <c r="AC108" s="44">
        <v>31.300570241765413</v>
      </c>
      <c r="AD108" s="44">
        <v>8.2275120000000008</v>
      </c>
      <c r="AE108" s="45" t="e">
        <v>#N/A</v>
      </c>
      <c r="AF108" s="45" t="e">
        <v>#N/A</v>
      </c>
      <c r="AG108" s="45">
        <v>6</v>
      </c>
      <c r="AH108" s="159">
        <v>828.69415279000009</v>
      </c>
    </row>
    <row r="109" spans="1:34" x14ac:dyDescent="0.25">
      <c r="A109" s="43">
        <v>45566</v>
      </c>
      <c r="B109" s="50">
        <v>3.2835820895522394</v>
      </c>
      <c r="C109" s="44">
        <v>2.0176544766708826</v>
      </c>
      <c r="D109" s="44">
        <v>7.5</v>
      </c>
      <c r="E109" s="44">
        <v>6.5</v>
      </c>
      <c r="F109" s="45">
        <v>1020</v>
      </c>
      <c r="G109" s="45">
        <v>54130</v>
      </c>
      <c r="H109" s="44">
        <v>8.0654821321621171</v>
      </c>
      <c r="I109" s="45">
        <v>16560</v>
      </c>
      <c r="J109" s="44">
        <v>2.9210689869484163</v>
      </c>
      <c r="K109" s="50">
        <v>4.564907275320973</v>
      </c>
      <c r="L109" s="44">
        <v>3.9359071418143321</v>
      </c>
      <c r="M109" s="44">
        <v>4.2895442359249358</v>
      </c>
      <c r="N109" s="44">
        <v>4.5311606632361334</v>
      </c>
      <c r="O109" s="50">
        <v>71.989999999999995</v>
      </c>
      <c r="P109" s="51">
        <v>0.9284</v>
      </c>
      <c r="Q109" s="44">
        <v>1539.9044939096759</v>
      </c>
      <c r="R109" s="44">
        <v>1.937538904494196</v>
      </c>
      <c r="S109" s="50">
        <v>5.95</v>
      </c>
      <c r="T109" s="50">
        <v>4</v>
      </c>
      <c r="U109" s="44">
        <v>8.8263289999999994</v>
      </c>
      <c r="V109" s="50">
        <v>3.6772879153619615</v>
      </c>
      <c r="W109" s="51" t="e">
        <v>#N/A</v>
      </c>
      <c r="X109" s="45">
        <v>2690</v>
      </c>
      <c r="Y109" s="45">
        <v>191</v>
      </c>
      <c r="Z109" s="51">
        <v>2170</v>
      </c>
      <c r="AA109" s="51">
        <v>620811</v>
      </c>
      <c r="AB109" s="51">
        <v>0.66482843137254899</v>
      </c>
      <c r="AC109" s="44">
        <v>33.483691510008185</v>
      </c>
      <c r="AD109" s="44">
        <v>8.6686820000000004</v>
      </c>
      <c r="AE109" s="45" t="e">
        <v>#N/A</v>
      </c>
      <c r="AF109" s="45" t="e">
        <v>#N/A</v>
      </c>
      <c r="AG109" s="45">
        <v>15</v>
      </c>
      <c r="AH109" s="159">
        <v>683.46549187000005</v>
      </c>
    </row>
    <row r="110" spans="1:34" x14ac:dyDescent="0.25">
      <c r="A110" s="43">
        <v>45597</v>
      </c>
      <c r="B110" s="50">
        <v>3.0375223347230529</v>
      </c>
      <c r="C110" s="44">
        <v>1.8891687657430767</v>
      </c>
      <c r="D110" s="44">
        <v>7.4</v>
      </c>
      <c r="E110" s="44">
        <v>6.2</v>
      </c>
      <c r="F110" s="45">
        <v>1013</v>
      </c>
      <c r="G110" s="45">
        <v>52980</v>
      </c>
      <c r="H110" s="44">
        <v>1.3195639701663708</v>
      </c>
      <c r="I110" s="45">
        <v>16150</v>
      </c>
      <c r="J110" s="44">
        <v>-1.7041996348143629</v>
      </c>
      <c r="K110" s="50">
        <v>2.7987685418416008</v>
      </c>
      <c r="L110" s="44">
        <v>5.1150639561443612</v>
      </c>
      <c r="M110" s="44">
        <v>3.7433155080213831</v>
      </c>
      <c r="N110" s="44">
        <v>4.2122577415433016</v>
      </c>
      <c r="O110" s="50">
        <v>69.95</v>
      </c>
      <c r="P110" s="51">
        <v>1.6188</v>
      </c>
      <c r="Q110" s="44">
        <v>1546.606046198013</v>
      </c>
      <c r="R110" s="44">
        <v>1.5266793584640448</v>
      </c>
      <c r="S110" s="50">
        <v>5.95</v>
      </c>
      <c r="T110" s="50">
        <v>4</v>
      </c>
      <c r="U110" s="44">
        <v>8.7327270000000006</v>
      </c>
      <c r="V110" s="50">
        <v>3.6077529768479049</v>
      </c>
      <c r="W110" s="51" t="e">
        <v>#N/A</v>
      </c>
      <c r="X110" s="45">
        <v>2548</v>
      </c>
      <c r="Y110" s="45">
        <v>216</v>
      </c>
      <c r="Z110" s="51">
        <v>1793</v>
      </c>
      <c r="AA110" s="51">
        <v>615668</v>
      </c>
      <c r="AB110" s="51">
        <v>0.7705199828104855</v>
      </c>
      <c r="AC110" s="44">
        <v>30.998257448641699</v>
      </c>
      <c r="AD110" s="44">
        <v>8.5381999999999998</v>
      </c>
      <c r="AE110" s="45" t="e">
        <v>#N/A</v>
      </c>
      <c r="AF110" s="45" t="e">
        <v>#N/A</v>
      </c>
      <c r="AG110" s="45">
        <v>18</v>
      </c>
      <c r="AH110" s="159">
        <v>1222.7612846100001</v>
      </c>
    </row>
    <row r="111" spans="1:34" x14ac:dyDescent="0.25">
      <c r="A111" s="43">
        <v>45627</v>
      </c>
      <c r="B111" s="50">
        <v>2.3724792408066353</v>
      </c>
      <c r="C111" s="44">
        <v>1.831964624131377</v>
      </c>
      <c r="D111" s="44">
        <v>7.4</v>
      </c>
      <c r="E111" s="44">
        <v>6.2</v>
      </c>
      <c r="F111" s="45">
        <v>1025.8</v>
      </c>
      <c r="G111" s="45" t="e">
        <v>#N/A</v>
      </c>
      <c r="H111" s="44" t="e">
        <v>#N/A</v>
      </c>
      <c r="I111" s="45" t="e">
        <v>#N/A</v>
      </c>
      <c r="J111" s="44" t="e">
        <v>#N/A</v>
      </c>
      <c r="K111" s="50">
        <v>2.1824286513710156</v>
      </c>
      <c r="L111" s="44" t="e">
        <v>#N/A</v>
      </c>
      <c r="M111" s="44">
        <v>4.6070460704607186</v>
      </c>
      <c r="N111" s="44">
        <v>4.4200491116568097</v>
      </c>
      <c r="O111" s="50">
        <v>70.12</v>
      </c>
      <c r="P111" s="51">
        <v>1.9154</v>
      </c>
      <c r="Q111" s="44">
        <v>1553.6605775036305</v>
      </c>
      <c r="R111" s="44" t="e">
        <v>#N/A</v>
      </c>
      <c r="S111" s="50">
        <v>5.45</v>
      </c>
      <c r="T111" s="50">
        <v>3.5</v>
      </c>
      <c r="U111" s="44" t="e">
        <v>#N/A</v>
      </c>
      <c r="V111" s="50" t="e">
        <v>#N/A</v>
      </c>
      <c r="W111" s="51" t="e">
        <v>#N/A</v>
      </c>
      <c r="X111" s="45">
        <v>1717</v>
      </c>
      <c r="Y111" s="45">
        <v>179</v>
      </c>
      <c r="Z111" s="51">
        <v>1320</v>
      </c>
      <c r="AA111" s="51">
        <v>605062</v>
      </c>
      <c r="AB111" s="51">
        <v>1.0662358642972536</v>
      </c>
      <c r="AC111" s="44">
        <v>29.733766671901201</v>
      </c>
      <c r="AD111" s="44">
        <v>8.747757</v>
      </c>
      <c r="AE111" s="45" t="e">
        <v>#N/A</v>
      </c>
      <c r="AF111" s="45" t="e">
        <v>#N/A</v>
      </c>
      <c r="AG111" s="45">
        <v>8</v>
      </c>
      <c r="AH111" s="159">
        <v>836.06521318</v>
      </c>
    </row>
    <row r="112" spans="1:34" x14ac:dyDescent="0.25">
      <c r="A112" s="43">
        <v>45658</v>
      </c>
      <c r="B112" s="50">
        <v>2.6674570243034879</v>
      </c>
      <c r="C112" s="44">
        <v>1.8951358180669509</v>
      </c>
      <c r="D112" s="44">
        <v>7.4</v>
      </c>
      <c r="E112" s="44">
        <v>6.6</v>
      </c>
      <c r="F112" s="45">
        <v>1031.3</v>
      </c>
      <c r="G112" s="45" t="e">
        <v>#N/A</v>
      </c>
      <c r="H112" s="44" t="e">
        <v>#N/A</v>
      </c>
      <c r="I112" s="45" t="e">
        <v>#N/A</v>
      </c>
      <c r="J112" s="44" t="e">
        <v>#N/A</v>
      </c>
      <c r="K112" s="50">
        <v>3.2357906584130625</v>
      </c>
      <c r="L112" s="44" t="e">
        <v>#N/A</v>
      </c>
      <c r="M112" s="44">
        <v>4.3360433604336057</v>
      </c>
      <c r="N112" s="44">
        <v>4.2599434905455258</v>
      </c>
      <c r="O112" s="50">
        <v>75.739999999999995</v>
      </c>
      <c r="P112" s="51">
        <v>1.9305000000000001</v>
      </c>
      <c r="Q112" s="44">
        <v>1558.4691522575879</v>
      </c>
      <c r="R112" s="44" t="e">
        <v>#N/A</v>
      </c>
      <c r="S112" s="50">
        <v>5.45</v>
      </c>
      <c r="T112" s="50">
        <v>3.5</v>
      </c>
      <c r="U112" s="44" t="e">
        <v>#N/A</v>
      </c>
      <c r="V112" s="50" t="e">
        <v>#N/A</v>
      </c>
      <c r="W112" s="51" t="e">
        <v>#N/A</v>
      </c>
      <c r="X112" s="45">
        <v>1629</v>
      </c>
      <c r="Y112" s="45" t="e">
        <v>#N/A</v>
      </c>
      <c r="Z112" s="51">
        <v>1451</v>
      </c>
      <c r="AA112" s="51">
        <v>605026</v>
      </c>
      <c r="AB112" s="51">
        <v>0.50103591160220995</v>
      </c>
      <c r="AC112" s="44" t="e">
        <v>#N/A</v>
      </c>
      <c r="AD112" s="44" t="e">
        <v>#N/A</v>
      </c>
      <c r="AE112" s="45" t="e">
        <v>#N/A</v>
      </c>
      <c r="AF112" s="45" t="e">
        <v>#N/A</v>
      </c>
      <c r="AG112" s="45" t="e">
        <v>#N/A</v>
      </c>
      <c r="AH112" s="159">
        <v>397.27733051000001</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2025-02-18T19:20:45Z</dcterms:modified>
</cp:coreProperties>
</file>